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3250" windowHeight="12570"/>
  </bookViews>
  <sheets>
    <sheet name="Soupis prací" sheetId="1" r:id="rId1"/>
    <sheet name="ústřední vytápění" sheetId="3" r:id="rId2"/>
    <sheet name="zdravotechnika" sheetId="4" r:id="rId3"/>
    <sheet name="vzduchotechnika" sheetId="5" r:id="rId4"/>
    <sheet name="elektroinstalace" sheetId="6" r:id="rId5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6" i="4"/>
  <c r="H8" i="5"/>
  <c r="H16"/>
  <c r="H17"/>
  <c r="L15" i="4"/>
  <c r="F33" i="6" l="1"/>
  <c r="F32"/>
  <c r="F31"/>
  <c r="F30"/>
  <c r="F29"/>
  <c r="F28"/>
  <c r="F27"/>
  <c r="F26"/>
  <c r="F25"/>
  <c r="F24"/>
  <c r="F23"/>
  <c r="F22"/>
  <c r="F21"/>
  <c r="F20"/>
  <c r="F16"/>
  <c r="F15"/>
  <c r="F14"/>
  <c r="F13"/>
  <c r="F12"/>
  <c r="F11"/>
  <c r="F10"/>
  <c r="F9"/>
  <c r="F8"/>
  <c r="F7"/>
  <c r="F6"/>
  <c r="F5"/>
  <c r="H116" i="5"/>
  <c r="H115"/>
  <c r="H114"/>
  <c r="H113"/>
  <c r="H112"/>
  <c r="H111"/>
  <c r="H110"/>
  <c r="H106"/>
  <c r="H102"/>
  <c r="H101"/>
  <c r="H100"/>
  <c r="F99"/>
  <c r="H99" s="1"/>
  <c r="H98"/>
  <c r="H88"/>
  <c r="H86"/>
  <c r="H84"/>
  <c r="H82"/>
  <c r="H81"/>
  <c r="H78"/>
  <c r="H73"/>
  <c r="H72"/>
  <c r="H63"/>
  <c r="H61"/>
  <c r="H56"/>
  <c r="H54"/>
  <c r="H51"/>
  <c r="H50"/>
  <c r="H49"/>
  <c r="H48"/>
  <c r="H38"/>
  <c r="H35"/>
  <c r="H32"/>
  <c r="H30"/>
  <c r="H28"/>
  <c r="H27"/>
  <c r="H26"/>
  <c r="H20"/>
  <c r="H19"/>
  <c r="H9"/>
  <c r="L36" i="4"/>
  <c r="L38" s="1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4"/>
  <c r="L13"/>
  <c r="L12"/>
  <c r="L11"/>
  <c r="L10"/>
  <c r="L9"/>
  <c r="L8"/>
  <c r="L7"/>
  <c r="L6"/>
  <c r="L5"/>
  <c r="H118" i="5" l="1"/>
  <c r="O38" i="4"/>
  <c r="F17" i="6"/>
  <c r="F18" s="1"/>
  <c r="F34"/>
  <c r="F36" s="1"/>
  <c r="F37" l="1"/>
  <c r="F19"/>
  <c r="F35"/>
  <c r="F38" l="1"/>
  <c r="F42" s="1"/>
  <c r="I11" i="3" l="1"/>
  <c r="I10"/>
  <c r="I9"/>
  <c r="I7"/>
  <c r="I6"/>
  <c r="I8" l="1"/>
  <c r="I5"/>
  <c r="I4" l="1"/>
  <c r="I12" l="1"/>
  <c r="H14" i="1" l="1"/>
  <c r="H16"/>
  <c r="H17"/>
  <c r="H19"/>
  <c r="H18" s="1"/>
  <c r="H21"/>
  <c r="H20" s="1"/>
  <c r="H24"/>
  <c r="H25"/>
  <c r="H26"/>
  <c r="H27"/>
  <c r="H28"/>
  <c r="H29"/>
  <c r="H30"/>
  <c r="H31"/>
  <c r="H32"/>
  <c r="H34"/>
  <c r="H35"/>
  <c r="H36"/>
  <c r="H37"/>
  <c r="H38"/>
  <c r="H40"/>
  <c r="H41"/>
  <c r="H42"/>
  <c r="H43"/>
  <c r="H44"/>
  <c r="H45"/>
  <c r="H46"/>
  <c r="H47"/>
  <c r="H48"/>
  <c r="H50"/>
  <c r="H51"/>
  <c r="H53"/>
  <c r="H54"/>
  <c r="H55"/>
  <c r="H57"/>
  <c r="H58"/>
  <c r="H59"/>
  <c r="H60"/>
  <c r="H62"/>
  <c r="H63"/>
  <c r="H65"/>
  <c r="H66"/>
  <c r="H67"/>
  <c r="H68"/>
  <c r="H71"/>
  <c r="H72"/>
  <c r="H73"/>
  <c r="H74"/>
  <c r="H75"/>
  <c r="H33" l="1"/>
  <c r="H70"/>
  <c r="H23"/>
  <c r="H52"/>
  <c r="H64"/>
  <c r="H49"/>
  <c r="H39"/>
  <c r="H15"/>
  <c r="H13" s="1"/>
  <c r="H61"/>
  <c r="H56"/>
  <c r="H22" l="1"/>
  <c r="H12"/>
  <c r="H77" l="1"/>
</calcChain>
</file>

<file path=xl/sharedStrings.xml><?xml version="1.0" encoding="utf-8"?>
<sst xmlns="http://schemas.openxmlformats.org/spreadsheetml/2006/main" count="661" uniqueCount="368">
  <si>
    <t xml:space="preserve">Objednatel:   </t>
  </si>
  <si>
    <t xml:space="preserve">Zhotovitel:   </t>
  </si>
  <si>
    <t xml:space="preserve">Místo:   </t>
  </si>
  <si>
    <t>Č.</t>
  </si>
  <si>
    <t>KCN</t>
  </si>
  <si>
    <t>Kód položky</t>
  </si>
  <si>
    <t>Popis</t>
  </si>
  <si>
    <t>MJ</t>
  </si>
  <si>
    <t>Cena jednotková</t>
  </si>
  <si>
    <t>Cena celkem</t>
  </si>
  <si>
    <t>2</t>
  </si>
  <si>
    <t>6</t>
  </si>
  <si>
    <t>HSV</t>
  </si>
  <si>
    <t xml:space="preserve">Práce a dodávky HSV   </t>
  </si>
  <si>
    <t>R</t>
  </si>
  <si>
    <t>kpl</t>
  </si>
  <si>
    <t>t</t>
  </si>
  <si>
    <t xml:space="preserve">Zakládání   </t>
  </si>
  <si>
    <t>m2</t>
  </si>
  <si>
    <t>23321111R</t>
  </si>
  <si>
    <t xml:space="preserve">Zemní ocelové vruty pro ploty a dopravní značky průměru 89 mm, délky 800 mm   </t>
  </si>
  <si>
    <t>kus</t>
  </si>
  <si>
    <t>m</t>
  </si>
  <si>
    <t xml:space="preserve">Úpravy povrchů, podlahy a osazování výplní   </t>
  </si>
  <si>
    <t>642001R</t>
  </si>
  <si>
    <t xml:space="preserve">Montáž hasicího přístroje   </t>
  </si>
  <si>
    <t>ks</t>
  </si>
  <si>
    <t>449</t>
  </si>
  <si>
    <t>449321130</t>
  </si>
  <si>
    <t xml:space="preserve">Přístroje hasicí ruční práškové TEPOSTOP PG 6 LE   </t>
  </si>
  <si>
    <t>9</t>
  </si>
  <si>
    <t xml:space="preserve">Ostatní konstrukce a práce, bourání   </t>
  </si>
  <si>
    <t>952901111</t>
  </si>
  <si>
    <t xml:space="preserve"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   </t>
  </si>
  <si>
    <t>hod</t>
  </si>
  <si>
    <t>998</t>
  </si>
  <si>
    <t xml:space="preserve">Přesun hmot   </t>
  </si>
  <si>
    <t>998011001</t>
  </si>
  <si>
    <t xml:space="preserve">Přesun hmot pro budovy občanské výstavby, bydlení, výrobu a služby s nosnou svislou konstrukcí zděnou z cihel, tvárnic nebo kamene vodorovná dopravní vzdálenost do 100 m pro budovy výšky do 6 m   </t>
  </si>
  <si>
    <t>PSV</t>
  </si>
  <si>
    <t xml:space="preserve">Práce a dodávky PSV   </t>
  </si>
  <si>
    <t>%</t>
  </si>
  <si>
    <t>725</t>
  </si>
  <si>
    <t xml:space="preserve">Zdravotechnika - zařizovací předměty   </t>
  </si>
  <si>
    <t>soubor</t>
  </si>
  <si>
    <t>72529171R</t>
  </si>
  <si>
    <t xml:space="preserve">Doplňky zařízení koupelen a záchodů nerez madla krakorcová, délky 813 mm   </t>
  </si>
  <si>
    <t>72529172R</t>
  </si>
  <si>
    <t xml:space="preserve">Doplňky zařízení koupelen a záchodů nerez madla krakorcová sklopná, délky 813 mm   </t>
  </si>
  <si>
    <t>72529173R</t>
  </si>
  <si>
    <t xml:space="preserve">Doplňky zařízení koupelen a záchodů nerez madla rovná, délky 813 mm   </t>
  </si>
  <si>
    <t>725001R</t>
  </si>
  <si>
    <t xml:space="preserve">Montáž hygienického vybavení toalet a mincovních automatů   </t>
  </si>
  <si>
    <t>554</t>
  </si>
  <si>
    <t>554310970</t>
  </si>
  <si>
    <t xml:space="preserve">dávkovače tekutého mýdla nerez   </t>
  </si>
  <si>
    <t>554310920</t>
  </si>
  <si>
    <t xml:space="preserve">zásobníky toaletních papírů komaxit, bílý   </t>
  </si>
  <si>
    <t>554310820</t>
  </si>
  <si>
    <t xml:space="preserve">koš odpadkový nerezový 5l   </t>
  </si>
  <si>
    <t>554510120</t>
  </si>
  <si>
    <t xml:space="preserve">Automaty mincovní a žetonové automaty mincovní ostatní MAD 1 pro otevírání dveří - 12V   </t>
  </si>
  <si>
    <t>998725201</t>
  </si>
  <si>
    <t xml:space="preserve">Přesun hmot pro zařizovací předměty stanovený procentní sazbou z ceny vodorovná dopravní vzdálenost do 50 m v objektech výšky do 6 m   </t>
  </si>
  <si>
    <t>740</t>
  </si>
  <si>
    <t xml:space="preserve">Elektromontáže   </t>
  </si>
  <si>
    <t>740001R</t>
  </si>
  <si>
    <t xml:space="preserve">Demontáž, úprava a zpětná montáž hromosvodu   </t>
  </si>
  <si>
    <t>740002R</t>
  </si>
  <si>
    <t xml:space="preserve">Dodávka a montáž anténního stožáru   </t>
  </si>
  <si>
    <t>740003R</t>
  </si>
  <si>
    <t xml:space="preserve">Dodávka a montáž ZAC 1/20 napájecí zdroj 230/V/12V, 50Hz, 20VA   </t>
  </si>
  <si>
    <t>740004R</t>
  </si>
  <si>
    <t xml:space="preserve">Dodávka a montáž ZAC 1/50 napájecí zdroj 230/V/12V, 50Hz, 50VA   </t>
  </si>
  <si>
    <t>740005R</t>
  </si>
  <si>
    <t xml:space="preserve">Dodávka a montáž požární autonomní signalizace   </t>
  </si>
  <si>
    <t>766</t>
  </si>
  <si>
    <t xml:space="preserve">Konstrukce truhlářské   </t>
  </si>
  <si>
    <t>766002R</t>
  </si>
  <si>
    <t xml:space="preserve">P/2 Dodávka a montáž WC interiérové troj kabinky z HPL laminátu   </t>
  </si>
  <si>
    <t>766003R</t>
  </si>
  <si>
    <t xml:space="preserve">P/3 Dodávka a montáž WC interiérové troj kabinky z HPL laminátu   </t>
  </si>
  <si>
    <t>766004R</t>
  </si>
  <si>
    <t xml:space="preserve">Dodávka a montáž stolu pro přebalování dětí   </t>
  </si>
  <si>
    <t>766660001</t>
  </si>
  <si>
    <t xml:space="preserve">Montáž dveřních křídel dřevěných nebo plastových otevíravých do ocelové zárubně povrchově upravených jednokřídlových, šířky do 800 mm   </t>
  </si>
  <si>
    <t>611</t>
  </si>
  <si>
    <t>611628020</t>
  </si>
  <si>
    <t xml:space="preserve">Dveře dřevěné vnitřní dýhované a fóliované dveře vnitřní hladké fóliované bez vrchního kování, zámek obyčejný fólie - dub, buk, olše, UNI bílá, třešeň, javor plné jednokřídlové 80 x 197 cm   </t>
  </si>
  <si>
    <t>766660002</t>
  </si>
  <si>
    <t xml:space="preserve">Montáž dveřních křídel dřevěných nebo plastových otevíravých do ocelové zárubně povrchově upravených jednokřídlových, šířky přes 800 mm   </t>
  </si>
  <si>
    <t>611628030</t>
  </si>
  <si>
    <t xml:space="preserve">Dveře dřevěné vnitřní dýhované a fóliované dveře vnitřní hladké fóliované bez vrchního kování, zámek obyčejný fólie - dub, buk, olše, UNI bílá, třešeň, javor plné jednokřídlové 90 x 197 cm   </t>
  </si>
  <si>
    <t>549</t>
  </si>
  <si>
    <t>549146100</t>
  </si>
  <si>
    <t>998766201</t>
  </si>
  <si>
    <t xml:space="preserve">Přesun hmot pro konstrukce truhlářské stanovený procentní sazbou z ceny vodorovná dopravní vzdálenost do 50 m v objektech výšky do 6 m   </t>
  </si>
  <si>
    <t>kg</t>
  </si>
  <si>
    <t>777</t>
  </si>
  <si>
    <t xml:space="preserve">Podlahy lité   </t>
  </si>
  <si>
    <t>777615R</t>
  </si>
  <si>
    <t xml:space="preserve">Nátěry epoxidové podlah betonových dvojnásobné vč. penetrace   </t>
  </si>
  <si>
    <t>998777201</t>
  </si>
  <si>
    <t xml:space="preserve">Přesun hmot pro podlahy lité stanovený procentní sazbou z ceny vodorovná dopravní vzdálenost do 50 m v objektech výšky do 6 m   </t>
  </si>
  <si>
    <t>781</t>
  </si>
  <si>
    <t xml:space="preserve">Dokončovací práce - obklady   </t>
  </si>
  <si>
    <t>781491021</t>
  </si>
  <si>
    <t xml:space="preserve">Montáž zrcadel lepených silikonovým tmelem na keramický obklad, plochy do 1 m2   </t>
  </si>
  <si>
    <t>781001R</t>
  </si>
  <si>
    <t xml:space="preserve">nerezové nástěnné zrcadlo 400x900 mm   </t>
  </si>
  <si>
    <t>998781201</t>
  </si>
  <si>
    <t xml:space="preserve">Přesun hmot pro obklady keramické stanovený procentní sazbou z ceny vodorovná dopravní vzdálenost do 50 m v objektech výšky do 6 m   </t>
  </si>
  <si>
    <t>783</t>
  </si>
  <si>
    <t xml:space="preserve">Dokončovací práce - nátěry   </t>
  </si>
  <si>
    <t>783314201</t>
  </si>
  <si>
    <t xml:space="preserve">Základní antikorozní nátěr zámečnických konstrukcí jednonásobný syntetický standardní   </t>
  </si>
  <si>
    <t>783317101</t>
  </si>
  <si>
    <t xml:space="preserve">Krycí nátěr (email) zámečnických konstrukcí jednonásobný syntetický standardní   </t>
  </si>
  <si>
    <t>783846523</t>
  </si>
  <si>
    <t xml:space="preserve">Antigraffiti preventivní nátěr omítek hladkých omítek hladkých, zrnitých tenkovrstvých nebo štukových trvalý pro opakované odstraňování graffiti v počtu do 100 cyklů,včetně penetrace podklad   </t>
  </si>
  <si>
    <t>783001R</t>
  </si>
  <si>
    <t xml:space="preserve">Ochranný nátěr na bázi epoxidové pryskyřice na vnitřní stěny a stropy odolný proti chemikáliím a desinfekčním prostředkům   </t>
  </si>
  <si>
    <t>VM</t>
  </si>
  <si>
    <t xml:space="preserve">Venkovní mobiliář   </t>
  </si>
  <si>
    <t>VM002R</t>
  </si>
  <si>
    <t xml:space="preserve">Dřevěný stojan na zamykání kol   </t>
  </si>
  <si>
    <t>VM004R</t>
  </si>
  <si>
    <t xml:space="preserve">Odpadkový koš s dřevěnými latěmi   </t>
  </si>
  <si>
    <t>OP</t>
  </si>
  <si>
    <t xml:space="preserve">Ostatní profese   </t>
  </si>
  <si>
    <t>OP002R</t>
  </si>
  <si>
    <t xml:space="preserve">Ústřední vytápění dle samostatného rozpočtu   </t>
  </si>
  <si>
    <t>OP003R</t>
  </si>
  <si>
    <t xml:space="preserve">Zdravotechnika dle samostatného rozpočtu   </t>
  </si>
  <si>
    <t>OP004R</t>
  </si>
  <si>
    <t xml:space="preserve">Vzduchotechnika dle samostatného rozpočtu   </t>
  </si>
  <si>
    <t>OP005R</t>
  </si>
  <si>
    <t xml:space="preserve">Elektroinstalace dle samostatného rozpočtu   </t>
  </si>
  <si>
    <t>VN</t>
  </si>
  <si>
    <t>Vedlejší náklady</t>
  </si>
  <si>
    <t>K</t>
  </si>
  <si>
    <t>013254000</t>
  </si>
  <si>
    <t>Průzkumné, geodetické a projektové práce projektové práce dokumentace stavby (výkresová a textová) skutečného provedení stavby</t>
  </si>
  <si>
    <t>032002000</t>
  </si>
  <si>
    <t>Hlavní tituly průvodních činností a nákladů zařízení staveniště vybavení staveniště</t>
  </si>
  <si>
    <t>044002000</t>
  </si>
  <si>
    <t>Hlavní tituly průvodních činností a nákladů inženýrská činnost revize</t>
  </si>
  <si>
    <t>045002000</t>
  </si>
  <si>
    <t>Hlavní tituly průvodních činností a nákladů inženýrská činnost kompletační a koordinační činnost</t>
  </si>
  <si>
    <t>071002000</t>
  </si>
  <si>
    <t>Hlavní tituly průvodních činností a nákladů provozní vlivy provoz investora, třetích osob</t>
  </si>
  <si>
    <t>CELKEM</t>
  </si>
  <si>
    <t>Množství</t>
  </si>
  <si>
    <t>číslo</t>
  </si>
  <si>
    <t>Jednotková</t>
  </si>
  <si>
    <t>jednotka</t>
  </si>
  <si>
    <t>celkem</t>
  </si>
  <si>
    <t>5</t>
  </si>
  <si>
    <t>P.Č.</t>
  </si>
  <si>
    <t>TV</t>
  </si>
  <si>
    <t>Množství celkem</t>
  </si>
  <si>
    <t>D</t>
  </si>
  <si>
    <t>Práce a dodávky PSV</t>
  </si>
  <si>
    <t>733</t>
  </si>
  <si>
    <t>Ústřední vytápění - potrubí</t>
  </si>
  <si>
    <t>PK</t>
  </si>
  <si>
    <t>R026</t>
  </si>
  <si>
    <t>Topná zkouška</t>
  </si>
  <si>
    <t>R027</t>
  </si>
  <si>
    <t>Zaregulování topného systému</t>
  </si>
  <si>
    <t>735</t>
  </si>
  <si>
    <t>Ústřední vytápění - otopná tělesa</t>
  </si>
  <si>
    <t>MAT</t>
  </si>
  <si>
    <t>R098</t>
  </si>
  <si>
    <t>Elektrický přímotopný konvektor s termostatem - jmenovitý topný výkon 500 W , rozměry 369×451×78mm</t>
  </si>
  <si>
    <t>Montáž otopných těles panelových</t>
  </si>
  <si>
    <t>R303</t>
  </si>
  <si>
    <t>Programovatelný univerzální termostat snímající teplotu prostoru i podlahy</t>
  </si>
  <si>
    <t>Celkem</t>
  </si>
  <si>
    <t>PČ</t>
  </si>
  <si>
    <t>Typ</t>
  </si>
  <si>
    <t>Kód</t>
  </si>
  <si>
    <t>J.cena [CZK]</t>
  </si>
  <si>
    <t>Cena celkem [CZK]</t>
  </si>
  <si>
    <t/>
  </si>
  <si>
    <t>10</t>
  </si>
  <si>
    <t>M</t>
  </si>
  <si>
    <t>30</t>
  </si>
  <si>
    <t>7222241152.21</t>
  </si>
  <si>
    <t>Buben s tvarově stálou hadicí DN15 dl hadice 20 m, pro pověšení na zeď, pro připojení VAP</t>
  </si>
  <si>
    <t>722234266</t>
  </si>
  <si>
    <t>Filtr mosazný G 5/4 PN 16 do 120°C s 2x vnitřním závitem</t>
  </si>
  <si>
    <t>722263201</t>
  </si>
  <si>
    <t>Vodoměr závitový jednovtokový suchoběžný do 100 °C G 1/2 x 80 mm Qn 1,5 m3/s horizontální</t>
  </si>
  <si>
    <t>722290234</t>
  </si>
  <si>
    <t>Proplach a dezinfekce vodovodního potrubí do DN 80</t>
  </si>
  <si>
    <t>725119122</t>
  </si>
  <si>
    <t>Montáž klozetových mís kombi</t>
  </si>
  <si>
    <t>642320610</t>
  </si>
  <si>
    <t>kombiklozet keramický hluboké splachování odpad svislý - bílý</t>
  </si>
  <si>
    <t>725219102.11</t>
  </si>
  <si>
    <t>Montáž umyvadlel</t>
  </si>
  <si>
    <t>642110310</t>
  </si>
  <si>
    <t>umyvadlo keramické závěsné  55 x 42 cm bílé</t>
  </si>
  <si>
    <t>642999112.112</t>
  </si>
  <si>
    <t>Umyvadlo s otvorem pro baterii - HANDICAP - INV závěsný umyv. plášť s madly a  odpadem</t>
  </si>
  <si>
    <t>725239101</t>
  </si>
  <si>
    <t>Montáž bidetů bez výtokových armatur ostatní typ</t>
  </si>
  <si>
    <t>642404200.111111</t>
  </si>
  <si>
    <t>nerez závěsný bidet bez sedátka a baterie</t>
  </si>
  <si>
    <t>725319111</t>
  </si>
  <si>
    <t>Montáž dřezu ostatních typů</t>
  </si>
  <si>
    <t>725531100</t>
  </si>
  <si>
    <t>Elektrický ohřívač průtokový 3,5kW - dodávka + montáž</t>
  </si>
  <si>
    <t>725532102</t>
  </si>
  <si>
    <t>Elektrický ohřívač zásobníkový akumulační závěsný svislý 20 l / 2 kW zavěšený na zdi</t>
  </si>
  <si>
    <t>551410400.111</t>
  </si>
  <si>
    <t>ventil rohový mosazný DN 15 1/2" - spřipojovací trubičkou pro napojení nádržky k WC</t>
  </si>
  <si>
    <t>725821316</t>
  </si>
  <si>
    <t>Baterie dřezové nástěnné pákové s otáčivým plochým ústím a délkou ramínka 300 mm</t>
  </si>
  <si>
    <t>725821328.111</t>
  </si>
  <si>
    <t>Baterie nerezové dřezové stojánkové pákové s vytahovací sprškou - dodávka + montáž</t>
  </si>
  <si>
    <t>725822612</t>
  </si>
  <si>
    <t>Baterie umyvadlové stojánkové pákové s výpustí - chromované</t>
  </si>
  <si>
    <t>725829132</t>
  </si>
  <si>
    <t>Montáž baterie umyvadlové stojánkové automatické senzorové ostatní typ</t>
  </si>
  <si>
    <t>551440180</t>
  </si>
  <si>
    <t>baterie umyvadlová automatická stojánková  pro teplou a studenou vodu IR, 12V</t>
  </si>
  <si>
    <t>725829141</t>
  </si>
  <si>
    <t>Montáž baterie bidetové stojánkové soupravy pákové ostatní typ</t>
  </si>
  <si>
    <t>551455070</t>
  </si>
  <si>
    <t>baterie bidetová páková - chromovaná</t>
  </si>
  <si>
    <t>725849411.1</t>
  </si>
  <si>
    <t>Montáž baterie sprchové nástěnné s nastavitelnou výškou sprchy</t>
  </si>
  <si>
    <t>551455940</t>
  </si>
  <si>
    <t xml:space="preserve">baterie sprchová páková 150mm chrom </t>
  </si>
  <si>
    <t>551455310</t>
  </si>
  <si>
    <t>kompletní sprchový SET</t>
  </si>
  <si>
    <t>72589999.11</t>
  </si>
  <si>
    <t>Napájecí zdroj - ZAC 1/20  napájecí zdroj  230V/12V, 50 Hz,  20 VA dodávka + montáž</t>
  </si>
  <si>
    <t>72589999.111</t>
  </si>
  <si>
    <t>Napájecí zdroj - ZAC 1/50 napájecí zdroj  230V/12V, 50 Hz,  50 VA dodávka + montáž</t>
  </si>
  <si>
    <t>725980122.111</t>
  </si>
  <si>
    <t>725980123.2</t>
  </si>
  <si>
    <t>998725101</t>
  </si>
  <si>
    <t>Přesun hmot tonážní pro zařizovací předměty v objektech v do 6 m</t>
  </si>
  <si>
    <t>726191001</t>
  </si>
  <si>
    <t>Zvukoizolační souprava pro klozet a bidet</t>
  </si>
  <si>
    <t>211112</t>
  </si>
  <si>
    <t>Práce neuvedené v PD, schválené technickým dozorem stavby, dle zápisu do stavebního deníku</t>
  </si>
  <si>
    <t>1.1a</t>
  </si>
  <si>
    <t>Systemair</t>
  </si>
  <si>
    <t>Rekuperační jednotka s deskovým protiproudým rekuperátorem, včetně regulace a ovládače, SAVE VTC 300 L</t>
  </si>
  <si>
    <t>El.ohřívač - ELB-1,7kW VTC 300-L</t>
  </si>
  <si>
    <t>Zaregulování technikem firmy, dopravné</t>
  </si>
  <si>
    <t>Jednotka se skládá z filtrů G4 na přívodu i odvodu, deskového</t>
  </si>
  <si>
    <t>protiproudého rekuperátoru z hliníku, obtokové klapky,  ventilátorů, bez dohřevu. Ventilátory jsou</t>
  </si>
  <si>
    <t xml:space="preserve">poháněny EC motory, které mají až o 30% nižší spotřebu elektrické energie. </t>
  </si>
  <si>
    <t>Vp=Vo=300m3/h, dp=150Pa, P= 2x85W/230V,</t>
  </si>
  <si>
    <t>Uzavírací klapka TUNE-R 160-3-M0 se servopohonem TF 230</t>
  </si>
  <si>
    <t>rám pod jednotku cca150mm</t>
  </si>
  <si>
    <t>Montáž jednotky + dopravné</t>
  </si>
  <si>
    <t>1.1b</t>
  </si>
  <si>
    <t>Rekuperační jednotka s deskovým protiproudým rekuperátorem, včetně regulace a ovládače, SAVE VTC 300 R</t>
  </si>
  <si>
    <t>El.ohřívač - ELB-1,7kW VTC 300-R</t>
  </si>
  <si>
    <t>1.2</t>
  </si>
  <si>
    <t>Flexo tlumič průměr 160mm, izolace 25mm, délka1m (SonoExtra)</t>
  </si>
  <si>
    <t>1.3</t>
  </si>
  <si>
    <t>Odvodní vyústka do kruhového potrubí, s regulací 325x75 pro 100m3/h</t>
  </si>
  <si>
    <t>NOVA-C 1-325x75-R1</t>
  </si>
  <si>
    <t>1.4</t>
  </si>
  <si>
    <t>Přívodní vyústka do kruhového potrubí, s regulací 325x75 pro 150m3/h</t>
  </si>
  <si>
    <t>NOVA-C 2-325x75-R1</t>
  </si>
  <si>
    <t>1.5</t>
  </si>
  <si>
    <t>Zpětná klapka RSK 200</t>
  </si>
  <si>
    <t>Výfukový a sací kus šikmý průměr 200mm - v dodávce stavby</t>
  </si>
  <si>
    <t>Zařízení č. 1-  Výkaz výměr</t>
  </si>
  <si>
    <t>Index:</t>
  </si>
  <si>
    <t>Skupinová cena potrubí sk. I - pozink. Plech, třída těsnosti A:</t>
  </si>
  <si>
    <t>Kruhové:</t>
  </si>
  <si>
    <t>Do průměru 200/tvarovek (%):</t>
  </si>
  <si>
    <t>bm</t>
  </si>
  <si>
    <t>Zaslepení</t>
  </si>
  <si>
    <t>Otvory pro výustky</t>
  </si>
  <si>
    <t>Montáž potrubí + dopravné</t>
  </si>
  <si>
    <t>Izolace (cena dodávky vč.montáže):</t>
  </si>
  <si>
    <t>Tepelná  izolace  - min.vata tl.40mm s oplechováním  poz. Plechu tl.0,6mm</t>
  </si>
  <si>
    <r>
      <t>m</t>
    </r>
    <r>
      <rPr>
        <vertAlign val="superscript"/>
        <sz val="10"/>
        <rFont val="Times New Roman CE"/>
        <family val="1"/>
        <charset val="238"/>
      </rPr>
      <t>2</t>
    </r>
  </si>
  <si>
    <t>Tepelná  izolace  - na bázi kaučuku tl.19mm</t>
  </si>
  <si>
    <t>Zařízení č.2  - Větrání WC personálu, WC invalidé</t>
  </si>
  <si>
    <t>2.1</t>
  </si>
  <si>
    <t>Malý radiální ventilátor CB 100 plus</t>
  </si>
  <si>
    <t>25W, 230V, 80m3/h, pext=80Pa</t>
  </si>
  <si>
    <t xml:space="preserve">Montáž </t>
  </si>
  <si>
    <t>Venkovní žaluzie-dodávka stavby</t>
  </si>
  <si>
    <t>Zařízení č. 2-  Výkaz výměr</t>
  </si>
  <si>
    <t>Do průměru 100/tvarovek (%):</t>
  </si>
  <si>
    <t>Zařízení č.3  - Větrání bistra</t>
  </si>
  <si>
    <t>3.1</t>
  </si>
  <si>
    <t>Elektrodesign</t>
  </si>
  <si>
    <t>Ventilátor do kruh.potrubí Mixvent TD 500/160</t>
  </si>
  <si>
    <t>EL:30W,230V, 250m3/h, Pext=100Pa</t>
  </si>
  <si>
    <t>spínání a ovládání dle TZ</t>
  </si>
  <si>
    <t>vč.pružné manžety VBM 160</t>
  </si>
  <si>
    <t>3.2</t>
  </si>
  <si>
    <t>Zpětná klapka RSK 160</t>
  </si>
  <si>
    <t>3.3</t>
  </si>
  <si>
    <t>Tlumič hluku MAA 160/600</t>
  </si>
  <si>
    <t>3.4</t>
  </si>
  <si>
    <t>Odvodní vyústka do kruhového potrubí, s regulací 325x75 pro 125m3/h</t>
  </si>
  <si>
    <t>Zařízení č. 3-  Výkaz výměr</t>
  </si>
  <si>
    <t>Montáž</t>
  </si>
  <si>
    <t>Zaměření trasy potrubí</t>
  </si>
  <si>
    <t>h</t>
  </si>
  <si>
    <t>Montážní materiál společný pro všechna zařízení:</t>
  </si>
  <si>
    <t>- spojovací</t>
  </si>
  <si>
    <t>- gumové těsnění</t>
  </si>
  <si>
    <t>- materiál na závěsy, uložení potrubí a jednotek</t>
  </si>
  <si>
    <t>- montáž závěsu uložení potrubí a jednotek</t>
  </si>
  <si>
    <t>Přesun hmot potrubí</t>
  </si>
  <si>
    <t>Přesun hmot ostatní</t>
  </si>
  <si>
    <r>
      <rPr>
        <b/>
        <sz val="10"/>
        <rFont val="Times New Roman CE"/>
        <charset val="238"/>
      </rPr>
      <t>HZS</t>
    </r>
    <r>
      <rPr>
        <sz val="10"/>
        <rFont val="Times New Roman CE"/>
        <charset val="238"/>
      </rPr>
      <t xml:space="preserve"> - zprovoznění, zaregulování a zaučení  obsluhy. Práce lze fakturovat dle skutečně odpracovaných hodin potvrzených v montážním deníku, </t>
    </r>
  </si>
  <si>
    <t>hod.</t>
  </si>
  <si>
    <t>MNO-</t>
  </si>
  <si>
    <t>CENA V KČ</t>
  </si>
  <si>
    <t>POŘ.Č.</t>
  </si>
  <si>
    <t>POSICE</t>
  </si>
  <si>
    <t>DODAVATEL</t>
  </si>
  <si>
    <t>ZKRÁCENÝ POPIS</t>
  </si>
  <si>
    <t>M.J.</t>
  </si>
  <si>
    <t>ŽSTVÍ</t>
  </si>
  <si>
    <t>cena</t>
  </si>
  <si>
    <t>Dodávka+montáž</t>
  </si>
  <si>
    <t>pořadové</t>
  </si>
  <si>
    <t xml:space="preserve">měrná </t>
  </si>
  <si>
    <t>název</t>
  </si>
  <si>
    <t>vyměra</t>
  </si>
  <si>
    <t xml:space="preserve">Jednopólový spínač </t>
  </si>
  <si>
    <t>Velkoplošné tlačítko</t>
  </si>
  <si>
    <t xml:space="preserve">Zásuvka 230V/16A </t>
  </si>
  <si>
    <t>Ventilátorové relé</t>
  </si>
  <si>
    <t>Zásuvka 230V/16A IP44</t>
  </si>
  <si>
    <t>Sporáková přípojka</t>
  </si>
  <si>
    <t>Jednopólový spínač IP44</t>
  </si>
  <si>
    <t>Střídavý přepínač</t>
  </si>
  <si>
    <t>Velkoplošné tlačítko IP44</t>
  </si>
  <si>
    <t>Pohybové čidlo nástěnné</t>
  </si>
  <si>
    <t>Pohybové čidlo stropní</t>
  </si>
  <si>
    <t>Montáž svítidel</t>
  </si>
  <si>
    <t>CELKEM - MONTÁŽ ELEKTROINSTALACE</t>
  </si>
  <si>
    <t>Kompletační činnost + 4,5%</t>
  </si>
  <si>
    <t xml:space="preserve">Sporáková přípojka </t>
  </si>
  <si>
    <t>Svítidlo A vč.zdrojů 2x49W, IP65, HF, IK08</t>
  </si>
  <si>
    <t>Svítidlo ANO vč.zdrojů 2x49W, IP65, HF, invertér</t>
  </si>
  <si>
    <t>Svítidlo B LED, 13W, IP65, IK10, antivandal</t>
  </si>
  <si>
    <t>CELKEM - MATERIÁL ELEKTROINSTALACE</t>
  </si>
  <si>
    <t>Přesun + 3%</t>
  </si>
  <si>
    <t>Prořez + 2%</t>
  </si>
  <si>
    <t>Podr.materiál + 3%</t>
  </si>
  <si>
    <t>Svítidla jsou ceněna vč.el.předřadníků,zdrojů a popl.za likvidaci zdrojů a svítidel</t>
  </si>
  <si>
    <t>Revize , měření osvětlení + 2%</t>
  </si>
  <si>
    <t>Statutární město Ostrava</t>
  </si>
  <si>
    <t>ul.Svornosti, Ostrava - Zábřeh</t>
  </si>
  <si>
    <t>Stavba:   Rekonstrukce objektu na ul. Svornosti p.č.st. 3202 - dokončení</t>
  </si>
  <si>
    <t>ROZPOČET - DOKONČENÍ STAVBY</t>
  </si>
  <si>
    <t xml:space="preserve">Klika včetně rozet a montážního materiálu   </t>
  </si>
  <si>
    <t>Dvířka 15/30 cm - dvířka do zdi - barevný odstín dle stěny - pro čistící kusy na kanallizaci - pokud bude stěna s obkladem - dvířka na magnet do obkladu</t>
  </si>
  <si>
    <t>Dvířka 40/40cm -   barevný odstín dle stěny - pro směšovací armatury - pokud bude stěna s obkladem - dvířka na magnet do obkladu</t>
  </si>
</sst>
</file>

<file path=xl/styles.xml><?xml version="1.0" encoding="utf-8"?>
<styleSheet xmlns="http://schemas.openxmlformats.org/spreadsheetml/2006/main">
  <numFmts count="7">
    <numFmt numFmtId="164" formatCode="#,##0.000;\-#,##0.000"/>
    <numFmt numFmtId="165" formatCode="#,##0.00_ ;\-#,##0.00\ "/>
    <numFmt numFmtId="166" formatCode="#,##0.000"/>
    <numFmt numFmtId="167" formatCode="####;\-####"/>
    <numFmt numFmtId="168" formatCode="#"/>
    <numFmt numFmtId="169" formatCode="#,##0.00\ &quot;Kč&quot;"/>
    <numFmt numFmtId="170" formatCode="#,##0.00\ _K_č"/>
  </numFmts>
  <fonts count="48">
    <font>
      <sz val="11"/>
      <color theme="1"/>
      <name val="Calibri"/>
      <family val="2"/>
      <scheme val="minor"/>
    </font>
    <font>
      <sz val="8"/>
      <name val="MS Sans Serif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0"/>
      <name val="MS Sans Serif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color indexed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rgb="FF0070C0"/>
      <name val="Arial CE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9"/>
      <name val="Trebuchet MS"/>
      <family val="2"/>
      <charset val="238"/>
    </font>
    <font>
      <sz val="9"/>
      <color indexed="8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b/>
      <sz val="12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63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10"/>
      <name val="Times New Roman CE"/>
      <family val="1"/>
      <charset val="238"/>
    </font>
    <font>
      <b/>
      <sz val="12"/>
      <color indexed="16"/>
      <name val="Trebuchet MS"/>
      <family val="2"/>
    </font>
    <font>
      <b/>
      <sz val="12"/>
      <color indexed="10"/>
      <name val="Trebuchet MS"/>
      <family val="2"/>
      <charset val="238"/>
    </font>
    <font>
      <b/>
      <sz val="10"/>
      <name val="Times New Roman CE"/>
      <family val="1"/>
      <charset val="238"/>
    </font>
    <font>
      <b/>
      <i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b/>
      <sz val="10"/>
      <name val="Times New Roman CE"/>
      <charset val="238"/>
    </font>
    <font>
      <vertAlign val="superscript"/>
      <sz val="10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b/>
      <vertAlign val="superscript"/>
      <sz val="10"/>
      <name val="Times New Roman CE"/>
      <family val="1"/>
      <charset val="238"/>
    </font>
    <font>
      <sz val="18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C0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4">
    <xf numFmtId="0" fontId="0" fillId="0" borderId="0"/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  <xf numFmtId="49" fontId="17" fillId="0" borderId="0" applyBorder="0" applyProtection="0">
      <alignment horizontal="center"/>
      <protection locked="0"/>
    </xf>
    <xf numFmtId="49" fontId="17" fillId="0" borderId="0" applyBorder="0" applyProtection="0"/>
    <xf numFmtId="49" fontId="15" fillId="0" borderId="0" applyBorder="0" applyProtection="0">
      <alignment horizontal="center"/>
    </xf>
    <xf numFmtId="49" fontId="15" fillId="0" borderId="3" applyBorder="0" applyProtection="0">
      <alignment horizontal="left"/>
    </xf>
    <xf numFmtId="0" fontId="15" fillId="0" borderId="3" applyBorder="0" applyProtection="0">
      <alignment horizontal="left"/>
      <protection locked="0"/>
    </xf>
    <xf numFmtId="49" fontId="15" fillId="0" borderId="3" applyBorder="0" applyProtection="0">
      <alignment horizontal="left"/>
    </xf>
    <xf numFmtId="166" fontId="15" fillId="0" borderId="0" applyBorder="0" applyProtection="0"/>
    <xf numFmtId="166" fontId="15" fillId="0" borderId="0" applyBorder="0" applyProtection="0"/>
    <xf numFmtId="166" fontId="15" fillId="4" borderId="0" applyBorder="0"/>
    <xf numFmtId="4" fontId="15" fillId="4" borderId="0"/>
    <xf numFmtId="4" fontId="15" fillId="0" borderId="0" applyBorder="0" applyProtection="0">
      <protection locked="0"/>
    </xf>
    <xf numFmtId="0" fontId="18" fillId="4" borderId="0">
      <alignment horizontal="right"/>
    </xf>
    <xf numFmtId="0" fontId="19" fillId="0" borderId="0" applyBorder="0" applyProtection="0">
      <alignment horizontal="left"/>
    </xf>
    <xf numFmtId="166" fontId="19" fillId="4" borderId="0" applyBorder="0"/>
    <xf numFmtId="4" fontId="19" fillId="4" borderId="0" applyBorder="0"/>
    <xf numFmtId="49" fontId="16" fillId="0" borderId="0" applyProtection="0"/>
    <xf numFmtId="0" fontId="15" fillId="0" borderId="5" applyProtection="0">
      <alignment horizontal="center"/>
    </xf>
    <xf numFmtId="0" fontId="15" fillId="0" borderId="0" applyProtection="0"/>
    <xf numFmtId="4" fontId="15" fillId="0" borderId="4" applyProtection="0"/>
    <xf numFmtId="166" fontId="15" fillId="0" borderId="4"/>
    <xf numFmtId="0" fontId="6" fillId="0" borderId="0"/>
  </cellStyleXfs>
  <cellXfs count="254">
    <xf numFmtId="0" fontId="0" fillId="0" borderId="0" xfId="0"/>
    <xf numFmtId="0" fontId="1" fillId="0" borderId="0" xfId="1" applyAlignment="1">
      <alignment horizontal="left" vertical="top"/>
      <protection locked="0"/>
    </xf>
    <xf numFmtId="0" fontId="3" fillId="0" borderId="0" xfId="1" applyFont="1" applyAlignment="1" applyProtection="1">
      <alignment horizontal="left"/>
    </xf>
    <xf numFmtId="0" fontId="4" fillId="0" borderId="0" xfId="1" applyFont="1" applyAlignment="1">
      <alignment horizontal="left" vertical="top"/>
      <protection locked="0"/>
    </xf>
    <xf numFmtId="0" fontId="3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left"/>
    </xf>
    <xf numFmtId="0" fontId="6" fillId="0" borderId="0" xfId="1" applyFont="1" applyAlignment="1">
      <alignment horizontal="left" vertical="top"/>
      <protection locked="0"/>
    </xf>
    <xf numFmtId="0" fontId="7" fillId="0" borderId="0" xfId="1" applyFont="1" applyAlignment="1" applyProtection="1">
      <alignment horizontal="left"/>
    </xf>
    <xf numFmtId="0" fontId="8" fillId="0" borderId="0" xfId="1" applyFont="1" applyAlignment="1" applyProtection="1">
      <alignment horizontal="left"/>
    </xf>
    <xf numFmtId="0" fontId="8" fillId="0" borderId="0" xfId="1" applyFont="1" applyAlignment="1" applyProtection="1">
      <alignment horizontal="center" vertical="top" wrapText="1"/>
    </xf>
    <xf numFmtId="0" fontId="8" fillId="0" borderId="0" xfId="1" applyFont="1" applyAlignment="1" applyProtection="1">
      <alignment horizontal="left" vertical="top" wrapText="1"/>
    </xf>
    <xf numFmtId="0" fontId="9" fillId="0" borderId="0" xfId="1" applyFont="1" applyAlignment="1">
      <alignment horizontal="left" vertical="top" wrapText="1"/>
      <protection locked="0"/>
    </xf>
    <xf numFmtId="164" fontId="8" fillId="0" borderId="0" xfId="1" applyNumberFormat="1" applyFont="1" applyAlignment="1" applyProtection="1">
      <alignment horizontal="right" vertical="top"/>
    </xf>
    <xf numFmtId="39" fontId="8" fillId="0" borderId="0" xfId="1" applyNumberFormat="1" applyFont="1" applyAlignment="1" applyProtection="1">
      <alignment horizontal="right" vertical="top"/>
    </xf>
    <xf numFmtId="0" fontId="9" fillId="0" borderId="0" xfId="1" applyFont="1" applyAlignment="1">
      <alignment horizontal="left" vertical="top"/>
      <protection locked="0"/>
    </xf>
    <xf numFmtId="37" fontId="1" fillId="0" borderId="0" xfId="1" applyNumberFormat="1" applyAlignment="1">
      <alignment horizontal="center" vertical="top"/>
      <protection locked="0"/>
    </xf>
    <xf numFmtId="0" fontId="1" fillId="0" borderId="0" xfId="1" applyAlignment="1">
      <alignment horizontal="center" vertical="top" wrapText="1"/>
      <protection locked="0"/>
    </xf>
    <xf numFmtId="0" fontId="1" fillId="0" borderId="0" xfId="1" applyAlignment="1">
      <alignment horizontal="left" vertical="top" wrapText="1"/>
      <protection locked="0"/>
    </xf>
    <xf numFmtId="164" fontId="1" fillId="0" borderId="0" xfId="1" applyNumberFormat="1" applyAlignment="1">
      <alignment horizontal="right" vertical="top"/>
      <protection locked="0"/>
    </xf>
    <xf numFmtId="39" fontId="1" fillId="0" borderId="0" xfId="1" applyNumberFormat="1" applyAlignment="1">
      <alignment horizontal="right" vertical="top"/>
      <protection locked="0"/>
    </xf>
    <xf numFmtId="0" fontId="0" fillId="0" borderId="0" xfId="1" applyFont="1" applyAlignment="1">
      <alignment horizontal="left" vertical="top"/>
      <protection locked="0"/>
    </xf>
    <xf numFmtId="164" fontId="11" fillId="0" borderId="0" xfId="2" applyNumberFormat="1" applyFont="1" applyAlignment="1">
      <alignment horizontal="right"/>
      <protection locked="0"/>
    </xf>
    <xf numFmtId="37" fontId="11" fillId="0" borderId="0" xfId="2" applyNumberFormat="1" applyFont="1" applyAlignment="1">
      <alignment horizontal="center"/>
      <protection locked="0"/>
    </xf>
    <xf numFmtId="0" fontId="11" fillId="0" borderId="0" xfId="2" applyFont="1" applyAlignment="1">
      <alignment horizontal="center" wrapText="1"/>
      <protection locked="0"/>
    </xf>
    <xf numFmtId="0" fontId="11" fillId="0" borderId="0" xfId="2" applyFont="1" applyAlignment="1">
      <alignment horizontal="left" wrapText="1"/>
      <protection locked="0"/>
    </xf>
    <xf numFmtId="39" fontId="11" fillId="0" borderId="0" xfId="2" applyNumberFormat="1" applyFont="1" applyAlignment="1">
      <alignment horizontal="right"/>
      <protection locked="0"/>
    </xf>
    <xf numFmtId="37" fontId="5" fillId="0" borderId="1" xfId="2" applyNumberFormat="1" applyFont="1" applyBorder="1" applyAlignment="1">
      <alignment horizontal="center"/>
      <protection locked="0"/>
    </xf>
    <xf numFmtId="164" fontId="1" fillId="0" borderId="0" xfId="2" applyNumberFormat="1" applyAlignment="1">
      <alignment horizontal="right" vertical="top"/>
      <protection locked="0"/>
    </xf>
    <xf numFmtId="39" fontId="1" fillId="0" borderId="0" xfId="2" applyNumberFormat="1" applyAlignment="1">
      <alignment horizontal="right" vertical="top"/>
      <protection locked="0"/>
    </xf>
    <xf numFmtId="37" fontId="12" fillId="0" borderId="1" xfId="2" applyNumberFormat="1" applyFont="1" applyBorder="1" applyAlignment="1">
      <alignment horizontal="center"/>
      <protection locked="0"/>
    </xf>
    <xf numFmtId="37" fontId="1" fillId="0" borderId="0" xfId="2" applyNumberFormat="1" applyAlignment="1">
      <alignment horizontal="center" vertical="top"/>
      <protection locked="0"/>
    </xf>
    <xf numFmtId="0" fontId="1" fillId="0" borderId="0" xfId="2" applyAlignment="1">
      <alignment horizontal="center" vertical="top" wrapText="1"/>
      <protection locked="0"/>
    </xf>
    <xf numFmtId="0" fontId="1" fillId="0" borderId="0" xfId="2" applyAlignment="1">
      <alignment horizontal="left" vertical="top" wrapText="1"/>
      <protection locked="0"/>
    </xf>
    <xf numFmtId="37" fontId="5" fillId="0" borderId="0" xfId="2" applyNumberFormat="1" applyFont="1" applyBorder="1" applyAlignment="1">
      <alignment horizontal="center"/>
      <protection locked="0"/>
    </xf>
    <xf numFmtId="0" fontId="5" fillId="0" borderId="0" xfId="2" applyFont="1" applyBorder="1" applyAlignment="1">
      <alignment horizontal="center" wrapText="1"/>
      <protection locked="0"/>
    </xf>
    <xf numFmtId="0" fontId="5" fillId="0" borderId="0" xfId="2" applyFont="1" applyBorder="1" applyAlignment="1">
      <alignment horizontal="left" wrapText="1"/>
      <protection locked="0"/>
    </xf>
    <xf numFmtId="164" fontId="5" fillId="0" borderId="0" xfId="2" applyNumberFormat="1" applyFont="1" applyBorder="1" applyAlignment="1">
      <alignment horizontal="right"/>
      <protection locked="0"/>
    </xf>
    <xf numFmtId="39" fontId="5" fillId="0" borderId="0" xfId="2" applyNumberFormat="1" applyFont="1" applyBorder="1" applyAlignment="1">
      <alignment horizontal="right"/>
      <protection locked="0"/>
    </xf>
    <xf numFmtId="0" fontId="13" fillId="3" borderId="0" xfId="2" applyFont="1" applyFill="1" applyAlignment="1">
      <alignment horizontal="left" vertical="top" wrapText="1"/>
      <protection locked="0"/>
    </xf>
    <xf numFmtId="0" fontId="1" fillId="3" borderId="0" xfId="2" applyFill="1" applyAlignment="1">
      <alignment horizontal="center" vertical="top" wrapText="1"/>
      <protection locked="0"/>
    </xf>
    <xf numFmtId="164" fontId="1" fillId="3" borderId="0" xfId="2" applyNumberFormat="1" applyFill="1" applyAlignment="1">
      <alignment horizontal="right" vertical="top"/>
      <protection locked="0"/>
    </xf>
    <xf numFmtId="39" fontId="1" fillId="3" borderId="0" xfId="2" applyNumberFormat="1" applyFill="1" applyAlignment="1">
      <alignment horizontal="right" vertical="top"/>
      <protection locked="0"/>
    </xf>
    <xf numFmtId="39" fontId="11" fillId="3" borderId="0" xfId="2" applyNumberFormat="1" applyFont="1" applyFill="1" applyAlignment="1">
      <alignment horizontal="right"/>
      <protection locked="0"/>
    </xf>
    <xf numFmtId="0" fontId="0" fillId="3" borderId="0" xfId="0" applyFill="1"/>
    <xf numFmtId="4" fontId="0" fillId="3" borderId="0" xfId="0" applyNumberFormat="1" applyFill="1"/>
    <xf numFmtId="0" fontId="5" fillId="6" borderId="7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167" fontId="5" fillId="6" borderId="9" xfId="0" applyNumberFormat="1" applyFont="1" applyFill="1" applyBorder="1" applyAlignment="1" applyProtection="1">
      <alignment horizontal="center" vertical="center"/>
    </xf>
    <xf numFmtId="167" fontId="5" fillId="6" borderId="10" xfId="0" applyNumberFormat="1" applyFont="1" applyFill="1" applyBorder="1" applyAlignment="1" applyProtection="1">
      <alignment horizontal="center" vertical="center"/>
    </xf>
    <xf numFmtId="0" fontId="5" fillId="7" borderId="0" xfId="0" applyFont="1" applyFill="1" applyAlignment="1" applyProtection="1">
      <alignment horizontal="left"/>
    </xf>
    <xf numFmtId="0" fontId="5" fillId="7" borderId="0" xfId="0" applyFont="1" applyFill="1" applyAlignment="1" applyProtection="1">
      <alignment horizontal="center" vertical="center"/>
    </xf>
    <xf numFmtId="0" fontId="20" fillId="0" borderId="11" xfId="0" applyFont="1" applyBorder="1" applyAlignment="1" applyProtection="1">
      <alignment horizontal="left" vertical="center" wrapText="1"/>
    </xf>
    <xf numFmtId="0" fontId="20" fillId="0" borderId="11" xfId="0" applyFont="1" applyBorder="1" applyAlignment="1" applyProtection="1">
      <alignment horizontal="center" vertical="center" wrapText="1"/>
    </xf>
    <xf numFmtId="39" fontId="20" fillId="0" borderId="11" xfId="0" applyNumberFormat="1" applyFont="1" applyBorder="1" applyAlignment="1" applyProtection="1">
      <alignment horizontal="right" vertical="center" wrapText="1"/>
    </xf>
    <xf numFmtId="0" fontId="21" fillId="0" borderId="11" xfId="0" applyFont="1" applyBorder="1" applyAlignment="1" applyProtection="1">
      <alignment horizontal="center" vertical="center" wrapText="1"/>
    </xf>
    <xf numFmtId="0" fontId="22" fillId="0" borderId="11" xfId="0" applyFont="1" applyBorder="1" applyAlignment="1" applyProtection="1">
      <alignment horizontal="left" vertical="center" wrapText="1"/>
    </xf>
    <xf numFmtId="0" fontId="21" fillId="0" borderId="11" xfId="0" applyFont="1" applyFill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2" fillId="0" borderId="11" xfId="0" applyFont="1" applyBorder="1" applyAlignment="1" applyProtection="1">
      <alignment horizontal="center" vertical="center" wrapText="1"/>
    </xf>
    <xf numFmtId="39" fontId="21" fillId="0" borderId="11" xfId="0" applyNumberFormat="1" applyFont="1" applyBorder="1" applyAlignment="1" applyProtection="1">
      <alignment horizontal="right" vertical="center" wrapText="1"/>
    </xf>
    <xf numFmtId="0" fontId="23" fillId="0" borderId="11" xfId="0" applyFont="1" applyBorder="1" applyAlignment="1" applyProtection="1">
      <alignment horizontal="center" vertical="center" wrapText="1"/>
    </xf>
    <xf numFmtId="168" fontId="24" fillId="0" borderId="12" xfId="0" applyNumberFormat="1" applyFont="1" applyFill="1" applyBorder="1" applyAlignment="1" applyProtection="1">
      <alignment vertical="center" wrapText="1"/>
    </xf>
    <xf numFmtId="0" fontId="23" fillId="0" borderId="11" xfId="0" applyFont="1" applyBorder="1" applyAlignment="1" applyProtection="1">
      <alignment horizontal="left" vertical="center" wrapText="1"/>
    </xf>
    <xf numFmtId="164" fontId="23" fillId="0" borderId="11" xfId="0" applyNumberFormat="1" applyFont="1" applyBorder="1" applyAlignment="1" applyProtection="1">
      <alignment horizontal="right" vertical="center" wrapText="1"/>
    </xf>
    <xf numFmtId="39" fontId="23" fillId="0" borderId="11" xfId="0" applyNumberFormat="1" applyFont="1" applyBorder="1" applyAlignment="1" applyProtection="1">
      <alignment horizontal="right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left" vertical="center" wrapText="1"/>
    </xf>
    <xf numFmtId="168" fontId="5" fillId="2" borderId="0" xfId="23" applyNumberFormat="1" applyFont="1" applyFill="1" applyBorder="1" applyAlignment="1" applyProtection="1">
      <alignment wrapText="1"/>
    </xf>
    <xf numFmtId="164" fontId="10" fillId="0" borderId="11" xfId="0" applyNumberFormat="1" applyFont="1" applyBorder="1" applyAlignment="1" applyProtection="1">
      <alignment horizontal="right" vertical="center" wrapText="1"/>
    </xf>
    <xf numFmtId="39" fontId="10" fillId="0" borderId="11" xfId="0" applyNumberFormat="1" applyFont="1" applyBorder="1" applyAlignment="1" applyProtection="1">
      <alignment horizontal="right" vertical="center" wrapText="1"/>
    </xf>
    <xf numFmtId="168" fontId="5" fillId="2" borderId="11" xfId="23" applyNumberFormat="1" applyFont="1" applyFill="1" applyBorder="1" applyAlignment="1" applyProtection="1">
      <alignment wrapText="1"/>
    </xf>
    <xf numFmtId="0" fontId="25" fillId="0" borderId="11" xfId="0" applyFont="1" applyBorder="1" applyAlignment="1" applyProtection="1">
      <alignment horizontal="left" vertical="center" wrapText="1"/>
    </xf>
    <xf numFmtId="0" fontId="26" fillId="0" borderId="11" xfId="0" applyFont="1" applyBorder="1" applyAlignment="1" applyProtection="1">
      <alignment horizontal="left" vertical="center" wrapText="1"/>
    </xf>
    <xf numFmtId="0" fontId="25" fillId="0" borderId="11" xfId="0" applyFont="1" applyBorder="1" applyAlignment="1" applyProtection="1">
      <alignment horizontal="center" vertical="center" wrapText="1"/>
    </xf>
    <xf numFmtId="39" fontId="26" fillId="0" borderId="11" xfId="0" applyNumberFormat="1" applyFont="1" applyBorder="1" applyAlignment="1" applyProtection="1">
      <alignment horizontal="right" vertical="center" wrapText="1"/>
    </xf>
    <xf numFmtId="169" fontId="0" fillId="3" borderId="0" xfId="0" applyNumberFormat="1" applyFill="1"/>
    <xf numFmtId="170" fontId="0" fillId="3" borderId="0" xfId="0" applyNumberFormat="1" applyFill="1"/>
    <xf numFmtId="0" fontId="27" fillId="8" borderId="13" xfId="0" applyFont="1" applyFill="1" applyBorder="1" applyAlignment="1">
      <alignment horizontal="center" vertical="center" wrapText="1"/>
    </xf>
    <xf numFmtId="0" fontId="27" fillId="8" borderId="14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1" fillId="0" borderId="0" xfId="0" applyFont="1" applyBorder="1" applyAlignment="1"/>
    <xf numFmtId="0" fontId="32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166" fontId="34" fillId="0" borderId="0" xfId="0" applyNumberFormat="1" applyFont="1" applyBorder="1" applyAlignment="1">
      <alignment vertical="center"/>
    </xf>
    <xf numFmtId="0" fontId="14" fillId="3" borderId="0" xfId="0" applyFont="1" applyFill="1"/>
    <xf numFmtId="0" fontId="36" fillId="0" borderId="17" xfId="0" applyFont="1" applyFill="1" applyBorder="1" applyAlignment="1"/>
    <xf numFmtId="49" fontId="36" fillId="0" borderId="18" xfId="0" applyNumberFormat="1" applyFont="1" applyFill="1" applyBorder="1" applyAlignment="1">
      <alignment horizontal="center"/>
    </xf>
    <xf numFmtId="0" fontId="37" fillId="0" borderId="18" xfId="0" applyFont="1" applyFill="1" applyBorder="1" applyAlignment="1">
      <alignment horizontal="left"/>
    </xf>
    <xf numFmtId="49" fontId="36" fillId="0" borderId="18" xfId="0" applyNumberFormat="1" applyFont="1" applyFill="1" applyBorder="1" applyAlignment="1"/>
    <xf numFmtId="4" fontId="36" fillId="0" borderId="18" xfId="0" applyNumberFormat="1" applyFont="1" applyFill="1" applyBorder="1" applyAlignment="1"/>
    <xf numFmtId="4" fontId="38" fillId="0" borderId="19" xfId="0" applyNumberFormat="1" applyFont="1" applyFill="1" applyBorder="1" applyAlignment="1"/>
    <xf numFmtId="0" fontId="39" fillId="0" borderId="0" xfId="0" applyFont="1" applyFill="1" applyBorder="1" applyAlignment="1"/>
    <xf numFmtId="49" fontId="39" fillId="0" borderId="20" xfId="0" applyNumberFormat="1" applyFont="1" applyFill="1" applyBorder="1" applyAlignment="1">
      <alignment horizontal="center"/>
    </xf>
    <xf numFmtId="49" fontId="39" fillId="0" borderId="5" xfId="0" applyNumberFormat="1" applyFont="1" applyFill="1" applyBorder="1" applyAlignment="1">
      <alignment horizontal="center"/>
    </xf>
    <xf numFmtId="49" fontId="39" fillId="0" borderId="0" xfId="0" applyNumberFormat="1" applyFont="1" applyFill="1" applyBorder="1" applyAlignment="1"/>
    <xf numFmtId="49" fontId="39" fillId="0" borderId="20" xfId="0" applyNumberFormat="1" applyFont="1" applyFill="1" applyBorder="1" applyAlignment="1"/>
    <xf numFmtId="0" fontId="39" fillId="0" borderId="20" xfId="0" applyFont="1" applyFill="1" applyBorder="1" applyAlignment="1"/>
    <xf numFmtId="0" fontId="39" fillId="0" borderId="5" xfId="0" applyFont="1" applyFill="1" applyBorder="1" applyAlignment="1"/>
    <xf numFmtId="0" fontId="40" fillId="0" borderId="0" xfId="0" applyFont="1" applyAlignment="1">
      <alignment horizontal="justify"/>
    </xf>
    <xf numFmtId="0" fontId="41" fillId="0" borderId="0" xfId="0" applyFont="1" applyFill="1" applyBorder="1" applyAlignment="1">
      <alignment horizontal="center"/>
    </xf>
    <xf numFmtId="49" fontId="41" fillId="0" borderId="20" xfId="0" applyNumberFormat="1" applyFont="1" applyFill="1" applyBorder="1" applyAlignment="1">
      <alignment horizontal="center"/>
    </xf>
    <xf numFmtId="49" fontId="36" fillId="0" borderId="5" xfId="0" applyNumberFormat="1" applyFont="1" applyFill="1" applyBorder="1" applyAlignment="1">
      <alignment horizontal="center"/>
    </xf>
    <xf numFmtId="49" fontId="36" fillId="0" borderId="0" xfId="0" applyNumberFormat="1" applyFont="1" applyFill="1" applyBorder="1" applyAlignment="1">
      <alignment horizontal="left" wrapText="1"/>
    </xf>
    <xf numFmtId="49" fontId="41" fillId="0" borderId="20" xfId="0" applyNumberFormat="1" applyFont="1" applyFill="1" applyBorder="1" applyAlignment="1"/>
    <xf numFmtId="4" fontId="41" fillId="0" borderId="20" xfId="0" applyNumberFormat="1" applyFont="1" applyFill="1" applyBorder="1" applyAlignment="1"/>
    <xf numFmtId="4" fontId="41" fillId="0" borderId="5" xfId="0" applyNumberFormat="1" applyFont="1" applyFill="1" applyBorder="1" applyAlignment="1"/>
    <xf numFmtId="49" fontId="42" fillId="0" borderId="20" xfId="0" applyNumberFormat="1" applyFont="1" applyFill="1" applyBorder="1" applyAlignment="1">
      <alignment horizontal="center"/>
    </xf>
    <xf numFmtId="49" fontId="36" fillId="0" borderId="0" xfId="0" applyNumberFormat="1" applyFont="1" applyFill="1" applyBorder="1" applyAlignment="1">
      <alignment horizontal="left" vertical="top" wrapText="1"/>
    </xf>
    <xf numFmtId="49" fontId="41" fillId="0" borderId="20" xfId="0" applyNumberFormat="1" applyFont="1" applyFill="1" applyBorder="1" applyAlignment="1">
      <alignment vertical="center"/>
    </xf>
    <xf numFmtId="4" fontId="41" fillId="0" borderId="20" xfId="0" applyNumberFormat="1" applyFont="1" applyFill="1" applyBorder="1" applyAlignment="1">
      <alignment vertical="center"/>
    </xf>
    <xf numFmtId="4" fontId="41" fillId="0" borderId="5" xfId="0" applyNumberFormat="1" applyFont="1" applyFill="1" applyBorder="1" applyAlignment="1">
      <alignment vertical="center"/>
    </xf>
    <xf numFmtId="0" fontId="36" fillId="0" borderId="0" xfId="0" applyFont="1" applyFill="1" applyBorder="1" applyAlignment="1"/>
    <xf numFmtId="49" fontId="36" fillId="0" borderId="20" xfId="0" applyNumberFormat="1" applyFont="1" applyFill="1" applyBorder="1" applyAlignment="1">
      <alignment horizontal="center"/>
    </xf>
    <xf numFmtId="49" fontId="36" fillId="0" borderId="0" xfId="0" applyNumberFormat="1" applyFont="1" applyFill="1" applyBorder="1" applyAlignment="1"/>
    <xf numFmtId="49" fontId="36" fillId="0" borderId="20" xfId="0" applyNumberFormat="1" applyFont="1" applyFill="1" applyBorder="1" applyAlignment="1"/>
    <xf numFmtId="0" fontId="36" fillId="0" borderId="20" xfId="0" applyFont="1" applyFill="1" applyBorder="1" applyAlignment="1"/>
    <xf numFmtId="0" fontId="15" fillId="0" borderId="5" xfId="0" applyFont="1" applyFill="1" applyBorder="1" applyAlignment="1">
      <alignment horizontal="center"/>
    </xf>
    <xf numFmtId="4" fontId="36" fillId="0" borderId="20" xfId="0" applyNumberFormat="1" applyFont="1" applyFill="1" applyBorder="1" applyAlignment="1"/>
    <xf numFmtId="4" fontId="36" fillId="0" borderId="5" xfId="0" applyNumberFormat="1" applyFont="1" applyFill="1" applyBorder="1" applyAlignment="1"/>
    <xf numFmtId="0" fontId="36" fillId="0" borderId="0" xfId="0" applyFont="1" applyFill="1" applyBorder="1" applyAlignment="1">
      <alignment horizontal="center"/>
    </xf>
    <xf numFmtId="49" fontId="36" fillId="0" borderId="0" xfId="0" applyNumberFormat="1" applyFont="1" applyFill="1" applyBorder="1" applyAlignment="1">
      <alignment wrapText="1"/>
    </xf>
    <xf numFmtId="49" fontId="41" fillId="0" borderId="5" xfId="0" applyNumberFormat="1" applyFont="1" applyFill="1" applyBorder="1" applyAlignment="1">
      <alignment horizontal="center"/>
    </xf>
    <xf numFmtId="4" fontId="36" fillId="0" borderId="20" xfId="0" applyNumberFormat="1" applyFont="1" applyFill="1" applyBorder="1"/>
    <xf numFmtId="49" fontId="41" fillId="0" borderId="0" xfId="0" applyNumberFormat="1" applyFont="1" applyFill="1" applyBorder="1"/>
    <xf numFmtId="49" fontId="36" fillId="0" borderId="0" xfId="0" applyNumberFormat="1" applyFont="1" applyFill="1" applyBorder="1"/>
    <xf numFmtId="49" fontId="43" fillId="0" borderId="0" xfId="0" applyNumberFormat="1" applyFont="1" applyFill="1" applyBorder="1" applyAlignment="1"/>
    <xf numFmtId="49" fontId="43" fillId="0" borderId="5" xfId="0" applyNumberFormat="1" applyFont="1" applyFill="1" applyBorder="1" applyAlignment="1">
      <alignment horizontal="center"/>
    </xf>
    <xf numFmtId="49" fontId="43" fillId="0" borderId="0" xfId="0" applyNumberFormat="1" applyFont="1" applyFill="1" applyBorder="1" applyAlignment="1">
      <alignment horizontal="left"/>
    </xf>
    <xf numFmtId="49" fontId="36" fillId="0" borderId="0" xfId="0" applyNumberFormat="1" applyFont="1" applyFill="1" applyBorder="1" applyAlignment="1">
      <alignment horizontal="center"/>
    </xf>
    <xf numFmtId="49" fontId="36" fillId="0" borderId="0" xfId="0" applyNumberFormat="1" applyFont="1" applyFill="1" applyBorder="1" applyAlignment="1">
      <alignment horizontal="left"/>
    </xf>
    <xf numFmtId="49" fontId="42" fillId="0" borderId="5" xfId="0" applyNumberFormat="1" applyFont="1" applyFill="1" applyBorder="1" applyAlignment="1">
      <alignment horizontal="center"/>
    </xf>
    <xf numFmtId="49" fontId="42" fillId="0" borderId="0" xfId="0" applyNumberFormat="1" applyFont="1" applyFill="1" applyBorder="1" applyAlignment="1">
      <alignment horizontal="left"/>
    </xf>
    <xf numFmtId="49" fontId="43" fillId="0" borderId="0" xfId="0" applyNumberFormat="1" applyFont="1" applyFill="1" applyBorder="1"/>
    <xf numFmtId="49" fontId="36" fillId="0" borderId="20" xfId="0" applyNumberFormat="1" applyFont="1" applyFill="1" applyBorder="1"/>
    <xf numFmtId="4" fontId="36" fillId="0" borderId="5" xfId="0" applyNumberFormat="1" applyFont="1" applyFill="1" applyBorder="1"/>
    <xf numFmtId="49" fontId="41" fillId="0" borderId="0" xfId="0" applyNumberFormat="1" applyFont="1" applyFill="1" applyBorder="1" applyAlignment="1">
      <alignment wrapText="1"/>
    </xf>
    <xf numFmtId="49" fontId="36" fillId="0" borderId="20" xfId="0" applyNumberFormat="1" applyFont="1" applyBorder="1"/>
    <xf numFmtId="4" fontId="36" fillId="0" borderId="20" xfId="0" applyNumberFormat="1" applyFont="1" applyBorder="1"/>
    <xf numFmtId="49" fontId="45" fillId="0" borderId="20" xfId="0" applyNumberFormat="1" applyFont="1" applyFill="1" applyBorder="1" applyAlignment="1">
      <alignment horizontal="center"/>
    </xf>
    <xf numFmtId="49" fontId="45" fillId="0" borderId="5" xfId="0" applyNumberFormat="1" applyFont="1" applyFill="1" applyBorder="1" applyAlignment="1">
      <alignment horizontal="center"/>
    </xf>
    <xf numFmtId="49" fontId="41" fillId="0" borderId="5" xfId="0" applyNumberFormat="1" applyFont="1" applyBorder="1" applyAlignment="1">
      <alignment horizontal="center"/>
    </xf>
    <xf numFmtId="49" fontId="41" fillId="0" borderId="0" xfId="0" applyNumberFormat="1" applyFont="1" applyBorder="1"/>
    <xf numFmtId="49" fontId="41" fillId="0" borderId="0" xfId="0" applyNumberFormat="1" applyFont="1" applyFill="1" applyBorder="1" applyAlignment="1"/>
    <xf numFmtId="49" fontId="41" fillId="3" borderId="0" xfId="0" applyNumberFormat="1" applyFont="1" applyFill="1" applyBorder="1" applyAlignment="1"/>
    <xf numFmtId="0" fontId="39" fillId="9" borderId="21" xfId="0" applyFont="1" applyFill="1" applyBorder="1" applyAlignment="1"/>
    <xf numFmtId="49" fontId="39" fillId="9" borderId="22" xfId="0" applyNumberFormat="1" applyFont="1" applyFill="1" applyBorder="1" applyAlignment="1">
      <alignment horizontal="center"/>
    </xf>
    <xf numFmtId="49" fontId="39" fillId="9" borderId="23" xfId="0" applyNumberFormat="1" applyFont="1" applyFill="1" applyBorder="1" applyAlignment="1">
      <alignment horizontal="center"/>
    </xf>
    <xf numFmtId="49" fontId="46" fillId="9" borderId="21" xfId="0" applyNumberFormat="1" applyFont="1" applyFill="1" applyBorder="1" applyAlignment="1"/>
    <xf numFmtId="49" fontId="39" fillId="9" borderId="22" xfId="0" applyNumberFormat="1" applyFont="1" applyFill="1" applyBorder="1" applyAlignment="1"/>
    <xf numFmtId="0" fontId="39" fillId="9" borderId="22" xfId="0" applyFont="1" applyFill="1" applyBorder="1" applyAlignment="1"/>
    <xf numFmtId="0" fontId="39" fillId="9" borderId="24" xfId="0" applyFont="1" applyFill="1" applyBorder="1" applyAlignment="1"/>
    <xf numFmtId="0" fontId="39" fillId="9" borderId="25" xfId="0" applyFont="1" applyFill="1" applyBorder="1" applyAlignment="1"/>
    <xf numFmtId="0" fontId="39" fillId="9" borderId="0" xfId="0" applyFont="1" applyFill="1" applyBorder="1" applyAlignment="1"/>
    <xf numFmtId="49" fontId="39" fillId="9" borderId="20" xfId="0" applyNumberFormat="1" applyFont="1" applyFill="1" applyBorder="1" applyAlignment="1">
      <alignment horizontal="center"/>
    </xf>
    <xf numFmtId="49" fontId="39" fillId="9" borderId="5" xfId="0" applyNumberFormat="1" applyFont="1" applyFill="1" applyBorder="1" applyAlignment="1">
      <alignment horizontal="center"/>
    </xf>
    <xf numFmtId="49" fontId="39" fillId="9" borderId="0" xfId="0" applyNumberFormat="1" applyFont="1" applyFill="1" applyBorder="1" applyAlignment="1">
      <alignment horizontal="center"/>
    </xf>
    <xf numFmtId="0" fontId="39" fillId="9" borderId="20" xfId="0" applyFont="1" applyFill="1" applyBorder="1" applyAlignment="1"/>
    <xf numFmtId="0" fontId="39" fillId="9" borderId="26" xfId="0" applyFont="1" applyFill="1" applyBorder="1" applyAlignment="1"/>
    <xf numFmtId="49" fontId="39" fillId="9" borderId="27" xfId="0" applyNumberFormat="1" applyFont="1" applyFill="1" applyBorder="1" applyAlignment="1">
      <alignment horizontal="center"/>
    </xf>
    <xf numFmtId="49" fontId="39" fillId="9" borderId="28" xfId="0" applyNumberFormat="1" applyFont="1" applyFill="1" applyBorder="1" applyAlignment="1">
      <alignment horizontal="center"/>
    </xf>
    <xf numFmtId="49" fontId="39" fillId="9" borderId="26" xfId="0" applyNumberFormat="1" applyFont="1" applyFill="1" applyBorder="1" applyAlignment="1"/>
    <xf numFmtId="49" fontId="39" fillId="9" borderId="27" xfId="0" applyNumberFormat="1" applyFont="1" applyFill="1" applyBorder="1" applyAlignment="1"/>
    <xf numFmtId="0" fontId="39" fillId="9" borderId="27" xfId="0" applyFont="1" applyFill="1" applyBorder="1" applyAlignment="1"/>
    <xf numFmtId="0" fontId="39" fillId="9" borderId="6" xfId="0" applyFont="1" applyFill="1" applyBorder="1" applyAlignment="1"/>
    <xf numFmtId="0" fontId="15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15" fillId="3" borderId="0" xfId="0" applyFont="1" applyFill="1"/>
    <xf numFmtId="0" fontId="15" fillId="0" borderId="25" xfId="0" applyFont="1" applyBorder="1" applyAlignment="1">
      <alignment horizontal="center"/>
    </xf>
    <xf numFmtId="0" fontId="15" fillId="0" borderId="25" xfId="0" applyFont="1" applyBorder="1"/>
    <xf numFmtId="4" fontId="15" fillId="0" borderId="25" xfId="0" applyNumberFormat="1" applyFont="1" applyBorder="1"/>
    <xf numFmtId="0" fontId="15" fillId="0" borderId="25" xfId="0" applyFont="1" applyBorder="1" applyAlignment="1"/>
    <xf numFmtId="0" fontId="19" fillId="0" borderId="25" xfId="0" applyFont="1" applyBorder="1"/>
    <xf numFmtId="4" fontId="19" fillId="0" borderId="25" xfId="0" applyNumberFormat="1" applyFont="1" applyBorder="1"/>
    <xf numFmtId="0" fontId="0" fillId="0" borderId="25" xfId="0" applyFont="1" applyBorder="1"/>
    <xf numFmtId="0" fontId="0" fillId="0" borderId="25" xfId="0" applyBorder="1"/>
    <xf numFmtId="0" fontId="39" fillId="0" borderId="29" xfId="0" applyFont="1" applyFill="1" applyBorder="1" applyAlignment="1"/>
    <xf numFmtId="0" fontId="36" fillId="0" borderId="5" xfId="0" applyFont="1" applyFill="1" applyBorder="1" applyAlignment="1"/>
    <xf numFmtId="4" fontId="36" fillId="0" borderId="5" xfId="0" applyNumberFormat="1" applyFont="1" applyBorder="1"/>
    <xf numFmtId="0" fontId="0" fillId="0" borderId="25" xfId="0" applyFont="1" applyBorder="1" applyAlignment="1" applyProtection="1">
      <alignment horizontal="center" vertical="center"/>
      <protection locked="0"/>
    </xf>
    <xf numFmtId="0" fontId="35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6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6" fontId="35" fillId="0" borderId="25" xfId="0" applyNumberFormat="1" applyFont="1" applyBorder="1" applyAlignment="1" applyProtection="1">
      <alignment vertical="center"/>
      <protection locked="0"/>
    </xf>
    <xf numFmtId="0" fontId="5" fillId="0" borderId="2" xfId="2" applyFont="1" applyBorder="1" applyAlignment="1">
      <alignment horizontal="center" wrapText="1"/>
      <protection locked="0"/>
    </xf>
    <xf numFmtId="0" fontId="12" fillId="0" borderId="2" xfId="2" applyFont="1" applyBorder="1" applyAlignment="1">
      <alignment horizontal="center" wrapText="1"/>
      <protection locked="0"/>
    </xf>
    <xf numFmtId="0" fontId="5" fillId="5" borderId="25" xfId="2" applyFont="1" applyFill="1" applyBorder="1" applyAlignment="1">
      <alignment horizontal="left" wrapText="1"/>
      <protection locked="0"/>
    </xf>
    <xf numFmtId="0" fontId="5" fillId="5" borderId="25" xfId="2" applyFont="1" applyFill="1" applyBorder="1" applyAlignment="1">
      <alignment horizontal="center" wrapText="1"/>
      <protection locked="0"/>
    </xf>
    <xf numFmtId="164" fontId="5" fillId="5" borderId="25" xfId="2" applyNumberFormat="1" applyFont="1" applyFill="1" applyBorder="1" applyAlignment="1">
      <alignment horizontal="right"/>
      <protection locked="0"/>
    </xf>
    <xf numFmtId="39" fontId="5" fillId="5" borderId="25" xfId="2" applyNumberFormat="1" applyFont="1" applyFill="1" applyBorder="1" applyAlignment="1">
      <alignment horizontal="right"/>
      <protection locked="0"/>
    </xf>
    <xf numFmtId="165" fontId="5" fillId="5" borderId="25" xfId="2" applyNumberFormat="1" applyFont="1" applyFill="1" applyBorder="1" applyAlignment="1">
      <alignment horizontal="right"/>
      <protection locked="0"/>
    </xf>
    <xf numFmtId="0" fontId="5" fillId="0" borderId="25" xfId="2" applyFont="1" applyBorder="1" applyAlignment="1">
      <alignment horizontal="left" wrapText="1"/>
      <protection locked="0"/>
    </xf>
    <xf numFmtId="0" fontId="5" fillId="0" borderId="25" xfId="2" applyFont="1" applyBorder="1" applyAlignment="1">
      <alignment horizontal="center" wrapText="1"/>
      <protection locked="0"/>
    </xf>
    <xf numFmtId="164" fontId="5" fillId="0" borderId="25" xfId="2" applyNumberFormat="1" applyFont="1" applyBorder="1" applyAlignment="1">
      <alignment horizontal="right"/>
      <protection locked="0"/>
    </xf>
    <xf numFmtId="39" fontId="5" fillId="0" borderId="25" xfId="2" applyNumberFormat="1" applyFont="1" applyBorder="1" applyAlignment="1">
      <alignment horizontal="right"/>
      <protection locked="0"/>
    </xf>
    <xf numFmtId="165" fontId="5" fillId="0" borderId="25" xfId="2" applyNumberFormat="1" applyFont="1" applyBorder="1" applyAlignment="1">
      <alignment horizontal="right"/>
      <protection locked="0"/>
    </xf>
    <xf numFmtId="0" fontId="12" fillId="0" borderId="25" xfId="2" applyFont="1" applyBorder="1" applyAlignment="1">
      <alignment horizontal="left" wrapText="1"/>
      <protection locked="0"/>
    </xf>
    <xf numFmtId="0" fontId="12" fillId="0" borderId="25" xfId="2" applyFont="1" applyBorder="1" applyAlignment="1">
      <alignment horizontal="center" wrapText="1"/>
      <protection locked="0"/>
    </xf>
    <xf numFmtId="164" fontId="12" fillId="0" borderId="25" xfId="2" applyNumberFormat="1" applyFont="1" applyBorder="1" applyAlignment="1">
      <alignment horizontal="right"/>
      <protection locked="0"/>
    </xf>
    <xf numFmtId="39" fontId="12" fillId="0" borderId="25" xfId="2" applyNumberFormat="1" applyFont="1" applyBorder="1" applyAlignment="1">
      <alignment horizontal="right"/>
      <protection locked="0"/>
    </xf>
    <xf numFmtId="0" fontId="5" fillId="0" borderId="32" xfId="2" applyFont="1" applyBorder="1" applyAlignment="1">
      <alignment horizontal="left" wrapText="1"/>
      <protection locked="0"/>
    </xf>
    <xf numFmtId="0" fontId="5" fillId="0" borderId="33" xfId="2" applyFont="1" applyBorder="1" applyAlignment="1">
      <alignment horizontal="left" wrapText="1"/>
      <protection locked="0"/>
    </xf>
    <xf numFmtId="0" fontId="5" fillId="0" borderId="33" xfId="2" applyFont="1" applyBorder="1" applyAlignment="1">
      <alignment horizontal="center" wrapText="1"/>
      <protection locked="0"/>
    </xf>
    <xf numFmtId="164" fontId="5" fillId="0" borderId="33" xfId="2" applyNumberFormat="1" applyFont="1" applyBorder="1" applyAlignment="1">
      <alignment horizontal="right"/>
      <protection locked="0"/>
    </xf>
    <xf numFmtId="39" fontId="5" fillId="0" borderId="33" xfId="2" applyNumberFormat="1" applyFont="1" applyBorder="1" applyAlignment="1">
      <alignment horizontal="right"/>
      <protection locked="0"/>
    </xf>
    <xf numFmtId="165" fontId="5" fillId="0" borderId="34" xfId="2" applyNumberFormat="1" applyFont="1" applyBorder="1" applyAlignment="1">
      <alignment horizontal="right"/>
      <protection locked="0"/>
    </xf>
    <xf numFmtId="0" fontId="11" fillId="0" borderId="0" xfId="2" applyFont="1" applyBorder="1" applyAlignment="1">
      <alignment horizontal="left" wrapText="1"/>
      <protection locked="0"/>
    </xf>
    <xf numFmtId="0" fontId="11" fillId="0" borderId="0" xfId="2" applyFont="1" applyBorder="1" applyAlignment="1">
      <alignment horizontal="center" wrapText="1"/>
      <protection locked="0"/>
    </xf>
    <xf numFmtId="164" fontId="11" fillId="0" borderId="0" xfId="2" applyNumberFormat="1" applyFont="1" applyBorder="1" applyAlignment="1">
      <alignment horizontal="right"/>
      <protection locked="0"/>
    </xf>
    <xf numFmtId="39" fontId="11" fillId="0" borderId="0" xfId="2" applyNumberFormat="1" applyFont="1" applyBorder="1" applyAlignment="1">
      <alignment horizontal="right"/>
      <protection locked="0"/>
    </xf>
    <xf numFmtId="0" fontId="39" fillId="9" borderId="6" xfId="0" applyFont="1" applyFill="1" applyBorder="1" applyAlignment="1">
      <alignment wrapText="1"/>
    </xf>
    <xf numFmtId="0" fontId="5" fillId="2" borderId="32" xfId="1" applyFont="1" applyFill="1" applyBorder="1" applyAlignment="1" applyProtection="1">
      <alignment horizontal="center" vertical="center" wrapText="1"/>
    </xf>
    <xf numFmtId="0" fontId="5" fillId="2" borderId="33" xfId="1" applyFont="1" applyFill="1" applyBorder="1" applyAlignment="1" applyProtection="1">
      <alignment horizontal="center" vertical="center" wrapText="1"/>
    </xf>
    <xf numFmtId="0" fontId="10" fillId="2" borderId="33" xfId="1" applyFont="1" applyFill="1" applyBorder="1" applyAlignment="1">
      <alignment horizontal="center" vertical="center" wrapText="1"/>
      <protection locked="0"/>
    </xf>
    <xf numFmtId="0" fontId="5" fillId="2" borderId="34" xfId="1" applyFont="1" applyFill="1" applyBorder="1" applyAlignment="1" applyProtection="1">
      <alignment horizontal="center" vertical="center" wrapText="1"/>
    </xf>
    <xf numFmtId="0" fontId="2" fillId="0" borderId="0" xfId="1" applyFont="1" applyAlignment="1" applyProtection="1">
      <alignment horizontal="center" vertical="center"/>
    </xf>
    <xf numFmtId="0" fontId="2" fillId="0" borderId="0" xfId="1" applyFont="1" applyAlignment="1">
      <alignment horizontal="center" vertical="center"/>
      <protection locked="0"/>
    </xf>
    <xf numFmtId="0" fontId="8" fillId="0" borderId="0" xfId="1" applyFont="1" applyAlignment="1" applyProtection="1">
      <alignment horizontal="left" vertical="top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27" fillId="8" borderId="14" xfId="0" applyFont="1" applyFill="1" applyBorder="1" applyAlignment="1">
      <alignment horizontal="center" vertical="center" wrapText="1"/>
    </xf>
    <xf numFmtId="0" fontId="0" fillId="8" borderId="14" xfId="0" applyFont="1" applyFill="1" applyBorder="1" applyAlignment="1">
      <alignment horizontal="center" vertical="center" wrapText="1"/>
    </xf>
    <xf numFmtId="0" fontId="28" fillId="8" borderId="14" xfId="0" applyFont="1" applyFill="1" applyBorder="1" applyAlignment="1">
      <alignment horizontal="center" vertical="center" wrapText="1"/>
    </xf>
    <xf numFmtId="0" fontId="0" fillId="8" borderId="15" xfId="0" applyFont="1" applyFill="1" applyBorder="1" applyAlignment="1">
      <alignment horizontal="center" vertical="center" wrapText="1"/>
    </xf>
    <xf numFmtId="4" fontId="29" fillId="0" borderId="16" xfId="0" applyNumberFormat="1" applyFont="1" applyBorder="1" applyAlignment="1"/>
    <xf numFmtId="4" fontId="30" fillId="0" borderId="16" xfId="0" applyNumberFormat="1" applyFont="1" applyBorder="1" applyAlignment="1">
      <alignment vertical="center"/>
    </xf>
    <xf numFmtId="4" fontId="32" fillId="0" borderId="0" xfId="0" applyNumberFormat="1" applyFont="1" applyBorder="1" applyAlignment="1"/>
    <xf numFmtId="4" fontId="32" fillId="0" borderId="0" xfId="0" applyNumberFormat="1" applyFont="1" applyBorder="1" applyAlignment="1">
      <alignment vertical="center"/>
    </xf>
    <xf numFmtId="4" fontId="33" fillId="0" borderId="0" xfId="0" applyNumberFormat="1" applyFont="1" applyBorder="1" applyAlignment="1"/>
    <xf numFmtId="4" fontId="33" fillId="0" borderId="0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0" fillId="0" borderId="30" xfId="0" applyFont="1" applyBorder="1" applyAlignment="1" applyProtection="1">
      <alignment horizontal="left" vertical="center" wrapText="1"/>
      <protection locked="0"/>
    </xf>
    <xf numFmtId="0" fontId="0" fillId="0" borderId="31" xfId="0" applyFont="1" applyBorder="1" applyAlignment="1" applyProtection="1">
      <alignment horizontal="left" vertical="center" wrapText="1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0" fillId="0" borderId="31" xfId="0" applyNumberFormat="1" applyFont="1" applyBorder="1" applyAlignment="1" applyProtection="1">
      <alignment vertical="center"/>
      <protection locked="0"/>
    </xf>
    <xf numFmtId="4" fontId="0" fillId="0" borderId="3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  <xf numFmtId="37" fontId="5" fillId="0" borderId="35" xfId="2" applyNumberFormat="1" applyFont="1" applyBorder="1" applyAlignment="1">
      <alignment horizontal="center"/>
      <protection locked="0"/>
    </xf>
    <xf numFmtId="0" fontId="5" fillId="0" borderId="35" xfId="2" applyFont="1" applyBorder="1" applyAlignment="1">
      <alignment horizontal="center" wrapText="1"/>
      <protection locked="0"/>
    </xf>
    <xf numFmtId="0" fontId="5" fillId="0" borderId="36" xfId="2" applyFont="1" applyBorder="1" applyAlignment="1">
      <alignment horizontal="left" wrapText="1"/>
      <protection locked="0"/>
    </xf>
  </cellXfs>
  <cellStyles count="24">
    <cellStyle name="CenaJednPolozky" xfId="13"/>
    <cellStyle name="CenaPolozkyCelk" xfId="12"/>
    <cellStyle name="CisloOddilu" xfId="3"/>
    <cellStyle name="CisloPolozky" xfId="6"/>
    <cellStyle name="CisloSpecif" xfId="18"/>
    <cellStyle name="HmotnJednPolozky" xfId="10"/>
    <cellStyle name="HmotnPolozkyCelk" xfId="11"/>
    <cellStyle name="MJPolozky" xfId="8"/>
    <cellStyle name="MnozstviPolozky" xfId="9"/>
    <cellStyle name="NazevOddilu" xfId="4"/>
    <cellStyle name="NazevPolozky" xfId="7"/>
    <cellStyle name="NazevSouctuOddilu" xfId="15"/>
    <cellStyle name="normální" xfId="0" builtinId="0"/>
    <cellStyle name="Normální 2" xfId="1"/>
    <cellStyle name="Normální 3" xfId="2"/>
    <cellStyle name="Normální 5" xfId="23"/>
    <cellStyle name="PoradCisloPolozky" xfId="5"/>
    <cellStyle name="RekapCisloOdd" xfId="19"/>
    <cellStyle name="RekapNazOdd" xfId="20"/>
    <cellStyle name="RekapOddiluSoucet" xfId="21"/>
    <cellStyle name="RekapTonaz" xfId="22"/>
    <cellStyle name="SoucetHmotOddilu" xfId="16"/>
    <cellStyle name="SoucetMontaziOddilu" xfId="17"/>
    <cellStyle name="TonazSute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tabSelected="1" topLeftCell="A13" zoomScaleNormal="100" workbookViewId="0">
      <selection activeCell="A20" sqref="A20:XFD20"/>
    </sheetView>
  </sheetViews>
  <sheetFormatPr defaultColWidth="9" defaultRowHeight="15"/>
  <cols>
    <col min="1" max="1" width="6.140625" style="15" customWidth="1"/>
    <col min="2" max="2" width="6.85546875" style="16" customWidth="1"/>
    <col min="3" max="3" width="16" style="17" customWidth="1"/>
    <col min="4" max="4" width="38.7109375" style="17" customWidth="1"/>
    <col min="5" max="5" width="4.5703125" style="16" customWidth="1"/>
    <col min="6" max="6" width="9.140625" style="18" customWidth="1"/>
    <col min="7" max="7" width="11.85546875" style="19" customWidth="1"/>
    <col min="8" max="8" width="15.42578125" style="19" customWidth="1"/>
    <col min="9" max="240" width="9" style="20"/>
    <col min="241" max="241" width="6.140625" style="20" customWidth="1"/>
    <col min="242" max="242" width="6.85546875" style="20" customWidth="1"/>
    <col min="243" max="243" width="13.28515625" style="20" customWidth="1"/>
    <col min="244" max="244" width="38.7109375" style="20" customWidth="1"/>
    <col min="245" max="245" width="4.5703125" style="20" customWidth="1"/>
    <col min="246" max="246" width="9.140625" style="20" customWidth="1"/>
    <col min="247" max="247" width="11.85546875" style="20" customWidth="1"/>
    <col min="248" max="248" width="15.42578125" style="20" customWidth="1"/>
    <col min="249" max="249" width="9.7109375" style="20" customWidth="1"/>
    <col min="250" max="250" width="11" style="20" customWidth="1"/>
    <col min="251" max="251" width="11.42578125" style="20" customWidth="1"/>
    <col min="252" max="252" width="14.7109375" style="20" customWidth="1"/>
    <col min="253" max="496" width="9" style="20"/>
    <col min="497" max="497" width="6.140625" style="20" customWidth="1"/>
    <col min="498" max="498" width="6.85546875" style="20" customWidth="1"/>
    <col min="499" max="499" width="13.28515625" style="20" customWidth="1"/>
    <col min="500" max="500" width="38.7109375" style="20" customWidth="1"/>
    <col min="501" max="501" width="4.5703125" style="20" customWidth="1"/>
    <col min="502" max="502" width="9.140625" style="20" customWidth="1"/>
    <col min="503" max="503" width="11.85546875" style="20" customWidth="1"/>
    <col min="504" max="504" width="15.42578125" style="20" customWidth="1"/>
    <col min="505" max="505" width="9.7109375" style="20" customWidth="1"/>
    <col min="506" max="506" width="11" style="20" customWidth="1"/>
    <col min="507" max="507" width="11.42578125" style="20" customWidth="1"/>
    <col min="508" max="508" width="14.7109375" style="20" customWidth="1"/>
    <col min="509" max="752" width="9" style="20"/>
    <col min="753" max="753" width="6.140625" style="20" customWidth="1"/>
    <col min="754" max="754" width="6.85546875" style="20" customWidth="1"/>
    <col min="755" max="755" width="13.28515625" style="20" customWidth="1"/>
    <col min="756" max="756" width="38.7109375" style="20" customWidth="1"/>
    <col min="757" max="757" width="4.5703125" style="20" customWidth="1"/>
    <col min="758" max="758" width="9.140625" style="20" customWidth="1"/>
    <col min="759" max="759" width="11.85546875" style="20" customWidth="1"/>
    <col min="760" max="760" width="15.42578125" style="20" customWidth="1"/>
    <col min="761" max="761" width="9.7109375" style="20" customWidth="1"/>
    <col min="762" max="762" width="11" style="20" customWidth="1"/>
    <col min="763" max="763" width="11.42578125" style="20" customWidth="1"/>
    <col min="764" max="764" width="14.7109375" style="20" customWidth="1"/>
    <col min="765" max="1008" width="9" style="20"/>
    <col min="1009" max="1009" width="6.140625" style="20" customWidth="1"/>
    <col min="1010" max="1010" width="6.85546875" style="20" customWidth="1"/>
    <col min="1011" max="1011" width="13.28515625" style="20" customWidth="1"/>
    <col min="1012" max="1012" width="38.7109375" style="20" customWidth="1"/>
    <col min="1013" max="1013" width="4.5703125" style="20" customWidth="1"/>
    <col min="1014" max="1014" width="9.140625" style="20" customWidth="1"/>
    <col min="1015" max="1015" width="11.85546875" style="20" customWidth="1"/>
    <col min="1016" max="1016" width="15.42578125" style="20" customWidth="1"/>
    <col min="1017" max="1017" width="9.7109375" style="20" customWidth="1"/>
    <col min="1018" max="1018" width="11" style="20" customWidth="1"/>
    <col min="1019" max="1019" width="11.42578125" style="20" customWidth="1"/>
    <col min="1020" max="1020" width="14.7109375" style="20" customWidth="1"/>
    <col min="1021" max="1264" width="9" style="20"/>
    <col min="1265" max="1265" width="6.140625" style="20" customWidth="1"/>
    <col min="1266" max="1266" width="6.85546875" style="20" customWidth="1"/>
    <col min="1267" max="1267" width="13.28515625" style="20" customWidth="1"/>
    <col min="1268" max="1268" width="38.7109375" style="20" customWidth="1"/>
    <col min="1269" max="1269" width="4.5703125" style="20" customWidth="1"/>
    <col min="1270" max="1270" width="9.140625" style="20" customWidth="1"/>
    <col min="1271" max="1271" width="11.85546875" style="20" customWidth="1"/>
    <col min="1272" max="1272" width="15.42578125" style="20" customWidth="1"/>
    <col min="1273" max="1273" width="9.7109375" style="20" customWidth="1"/>
    <col min="1274" max="1274" width="11" style="20" customWidth="1"/>
    <col min="1275" max="1275" width="11.42578125" style="20" customWidth="1"/>
    <col min="1276" max="1276" width="14.7109375" style="20" customWidth="1"/>
    <col min="1277" max="1520" width="9" style="20"/>
    <col min="1521" max="1521" width="6.140625" style="20" customWidth="1"/>
    <col min="1522" max="1522" width="6.85546875" style="20" customWidth="1"/>
    <col min="1523" max="1523" width="13.28515625" style="20" customWidth="1"/>
    <col min="1524" max="1524" width="38.7109375" style="20" customWidth="1"/>
    <col min="1525" max="1525" width="4.5703125" style="20" customWidth="1"/>
    <col min="1526" max="1526" width="9.140625" style="20" customWidth="1"/>
    <col min="1527" max="1527" width="11.85546875" style="20" customWidth="1"/>
    <col min="1528" max="1528" width="15.42578125" style="20" customWidth="1"/>
    <col min="1529" max="1529" width="9.7109375" style="20" customWidth="1"/>
    <col min="1530" max="1530" width="11" style="20" customWidth="1"/>
    <col min="1531" max="1531" width="11.42578125" style="20" customWidth="1"/>
    <col min="1532" max="1532" width="14.7109375" style="20" customWidth="1"/>
    <col min="1533" max="1776" width="9" style="20"/>
    <col min="1777" max="1777" width="6.140625" style="20" customWidth="1"/>
    <col min="1778" max="1778" width="6.85546875" style="20" customWidth="1"/>
    <col min="1779" max="1779" width="13.28515625" style="20" customWidth="1"/>
    <col min="1780" max="1780" width="38.7109375" style="20" customWidth="1"/>
    <col min="1781" max="1781" width="4.5703125" style="20" customWidth="1"/>
    <col min="1782" max="1782" width="9.140625" style="20" customWidth="1"/>
    <col min="1783" max="1783" width="11.85546875" style="20" customWidth="1"/>
    <col min="1784" max="1784" width="15.42578125" style="20" customWidth="1"/>
    <col min="1785" max="1785" width="9.7109375" style="20" customWidth="1"/>
    <col min="1786" max="1786" width="11" style="20" customWidth="1"/>
    <col min="1787" max="1787" width="11.42578125" style="20" customWidth="1"/>
    <col min="1788" max="1788" width="14.7109375" style="20" customWidth="1"/>
    <col min="1789" max="2032" width="9" style="20"/>
    <col min="2033" max="2033" width="6.140625" style="20" customWidth="1"/>
    <col min="2034" max="2034" width="6.85546875" style="20" customWidth="1"/>
    <col min="2035" max="2035" width="13.28515625" style="20" customWidth="1"/>
    <col min="2036" max="2036" width="38.7109375" style="20" customWidth="1"/>
    <col min="2037" max="2037" width="4.5703125" style="20" customWidth="1"/>
    <col min="2038" max="2038" width="9.140625" style="20" customWidth="1"/>
    <col min="2039" max="2039" width="11.85546875" style="20" customWidth="1"/>
    <col min="2040" max="2040" width="15.42578125" style="20" customWidth="1"/>
    <col min="2041" max="2041" width="9.7109375" style="20" customWidth="1"/>
    <col min="2042" max="2042" width="11" style="20" customWidth="1"/>
    <col min="2043" max="2043" width="11.42578125" style="20" customWidth="1"/>
    <col min="2044" max="2044" width="14.7109375" style="20" customWidth="1"/>
    <col min="2045" max="2288" width="9" style="20"/>
    <col min="2289" max="2289" width="6.140625" style="20" customWidth="1"/>
    <col min="2290" max="2290" width="6.85546875" style="20" customWidth="1"/>
    <col min="2291" max="2291" width="13.28515625" style="20" customWidth="1"/>
    <col min="2292" max="2292" width="38.7109375" style="20" customWidth="1"/>
    <col min="2293" max="2293" width="4.5703125" style="20" customWidth="1"/>
    <col min="2294" max="2294" width="9.140625" style="20" customWidth="1"/>
    <col min="2295" max="2295" width="11.85546875" style="20" customWidth="1"/>
    <col min="2296" max="2296" width="15.42578125" style="20" customWidth="1"/>
    <col min="2297" max="2297" width="9.7109375" style="20" customWidth="1"/>
    <col min="2298" max="2298" width="11" style="20" customWidth="1"/>
    <col min="2299" max="2299" width="11.42578125" style="20" customWidth="1"/>
    <col min="2300" max="2300" width="14.7109375" style="20" customWidth="1"/>
    <col min="2301" max="2544" width="9" style="20"/>
    <col min="2545" max="2545" width="6.140625" style="20" customWidth="1"/>
    <col min="2546" max="2546" width="6.85546875" style="20" customWidth="1"/>
    <col min="2547" max="2547" width="13.28515625" style="20" customWidth="1"/>
    <col min="2548" max="2548" width="38.7109375" style="20" customWidth="1"/>
    <col min="2549" max="2549" width="4.5703125" style="20" customWidth="1"/>
    <col min="2550" max="2550" width="9.140625" style="20" customWidth="1"/>
    <col min="2551" max="2551" width="11.85546875" style="20" customWidth="1"/>
    <col min="2552" max="2552" width="15.42578125" style="20" customWidth="1"/>
    <col min="2553" max="2553" width="9.7109375" style="20" customWidth="1"/>
    <col min="2554" max="2554" width="11" style="20" customWidth="1"/>
    <col min="2555" max="2555" width="11.42578125" style="20" customWidth="1"/>
    <col min="2556" max="2556" width="14.7109375" style="20" customWidth="1"/>
    <col min="2557" max="2800" width="9" style="20"/>
    <col min="2801" max="2801" width="6.140625" style="20" customWidth="1"/>
    <col min="2802" max="2802" width="6.85546875" style="20" customWidth="1"/>
    <col min="2803" max="2803" width="13.28515625" style="20" customWidth="1"/>
    <col min="2804" max="2804" width="38.7109375" style="20" customWidth="1"/>
    <col min="2805" max="2805" width="4.5703125" style="20" customWidth="1"/>
    <col min="2806" max="2806" width="9.140625" style="20" customWidth="1"/>
    <col min="2807" max="2807" width="11.85546875" style="20" customWidth="1"/>
    <col min="2808" max="2808" width="15.42578125" style="20" customWidth="1"/>
    <col min="2809" max="2809" width="9.7109375" style="20" customWidth="1"/>
    <col min="2810" max="2810" width="11" style="20" customWidth="1"/>
    <col min="2811" max="2811" width="11.42578125" style="20" customWidth="1"/>
    <col min="2812" max="2812" width="14.7109375" style="20" customWidth="1"/>
    <col min="2813" max="3056" width="9" style="20"/>
    <col min="3057" max="3057" width="6.140625" style="20" customWidth="1"/>
    <col min="3058" max="3058" width="6.85546875" style="20" customWidth="1"/>
    <col min="3059" max="3059" width="13.28515625" style="20" customWidth="1"/>
    <col min="3060" max="3060" width="38.7109375" style="20" customWidth="1"/>
    <col min="3061" max="3061" width="4.5703125" style="20" customWidth="1"/>
    <col min="3062" max="3062" width="9.140625" style="20" customWidth="1"/>
    <col min="3063" max="3063" width="11.85546875" style="20" customWidth="1"/>
    <col min="3064" max="3064" width="15.42578125" style="20" customWidth="1"/>
    <col min="3065" max="3065" width="9.7109375" style="20" customWidth="1"/>
    <col min="3066" max="3066" width="11" style="20" customWidth="1"/>
    <col min="3067" max="3067" width="11.42578125" style="20" customWidth="1"/>
    <col min="3068" max="3068" width="14.7109375" style="20" customWidth="1"/>
    <col min="3069" max="3312" width="9" style="20"/>
    <col min="3313" max="3313" width="6.140625" style="20" customWidth="1"/>
    <col min="3314" max="3314" width="6.85546875" style="20" customWidth="1"/>
    <col min="3315" max="3315" width="13.28515625" style="20" customWidth="1"/>
    <col min="3316" max="3316" width="38.7109375" style="20" customWidth="1"/>
    <col min="3317" max="3317" width="4.5703125" style="20" customWidth="1"/>
    <col min="3318" max="3318" width="9.140625" style="20" customWidth="1"/>
    <col min="3319" max="3319" width="11.85546875" style="20" customWidth="1"/>
    <col min="3320" max="3320" width="15.42578125" style="20" customWidth="1"/>
    <col min="3321" max="3321" width="9.7109375" style="20" customWidth="1"/>
    <col min="3322" max="3322" width="11" style="20" customWidth="1"/>
    <col min="3323" max="3323" width="11.42578125" style="20" customWidth="1"/>
    <col min="3324" max="3324" width="14.7109375" style="20" customWidth="1"/>
    <col min="3325" max="3568" width="9" style="20"/>
    <col min="3569" max="3569" width="6.140625" style="20" customWidth="1"/>
    <col min="3570" max="3570" width="6.85546875" style="20" customWidth="1"/>
    <col min="3571" max="3571" width="13.28515625" style="20" customWidth="1"/>
    <col min="3572" max="3572" width="38.7109375" style="20" customWidth="1"/>
    <col min="3573" max="3573" width="4.5703125" style="20" customWidth="1"/>
    <col min="3574" max="3574" width="9.140625" style="20" customWidth="1"/>
    <col min="3575" max="3575" width="11.85546875" style="20" customWidth="1"/>
    <col min="3576" max="3576" width="15.42578125" style="20" customWidth="1"/>
    <col min="3577" max="3577" width="9.7109375" style="20" customWidth="1"/>
    <col min="3578" max="3578" width="11" style="20" customWidth="1"/>
    <col min="3579" max="3579" width="11.42578125" style="20" customWidth="1"/>
    <col min="3580" max="3580" width="14.7109375" style="20" customWidth="1"/>
    <col min="3581" max="3824" width="9" style="20"/>
    <col min="3825" max="3825" width="6.140625" style="20" customWidth="1"/>
    <col min="3826" max="3826" width="6.85546875" style="20" customWidth="1"/>
    <col min="3827" max="3827" width="13.28515625" style="20" customWidth="1"/>
    <col min="3828" max="3828" width="38.7109375" style="20" customWidth="1"/>
    <col min="3829" max="3829" width="4.5703125" style="20" customWidth="1"/>
    <col min="3830" max="3830" width="9.140625" style="20" customWidth="1"/>
    <col min="3831" max="3831" width="11.85546875" style="20" customWidth="1"/>
    <col min="3832" max="3832" width="15.42578125" style="20" customWidth="1"/>
    <col min="3833" max="3833" width="9.7109375" style="20" customWidth="1"/>
    <col min="3834" max="3834" width="11" style="20" customWidth="1"/>
    <col min="3835" max="3835" width="11.42578125" style="20" customWidth="1"/>
    <col min="3836" max="3836" width="14.7109375" style="20" customWidth="1"/>
    <col min="3837" max="4080" width="9" style="20"/>
    <col min="4081" max="4081" width="6.140625" style="20" customWidth="1"/>
    <col min="4082" max="4082" width="6.85546875" style="20" customWidth="1"/>
    <col min="4083" max="4083" width="13.28515625" style="20" customWidth="1"/>
    <col min="4084" max="4084" width="38.7109375" style="20" customWidth="1"/>
    <col min="4085" max="4085" width="4.5703125" style="20" customWidth="1"/>
    <col min="4086" max="4086" width="9.140625" style="20" customWidth="1"/>
    <col min="4087" max="4087" width="11.85546875" style="20" customWidth="1"/>
    <col min="4088" max="4088" width="15.42578125" style="20" customWidth="1"/>
    <col min="4089" max="4089" width="9.7109375" style="20" customWidth="1"/>
    <col min="4090" max="4090" width="11" style="20" customWidth="1"/>
    <col min="4091" max="4091" width="11.42578125" style="20" customWidth="1"/>
    <col min="4092" max="4092" width="14.7109375" style="20" customWidth="1"/>
    <col min="4093" max="4336" width="9" style="20"/>
    <col min="4337" max="4337" width="6.140625" style="20" customWidth="1"/>
    <col min="4338" max="4338" width="6.85546875" style="20" customWidth="1"/>
    <col min="4339" max="4339" width="13.28515625" style="20" customWidth="1"/>
    <col min="4340" max="4340" width="38.7109375" style="20" customWidth="1"/>
    <col min="4341" max="4341" width="4.5703125" style="20" customWidth="1"/>
    <col min="4342" max="4342" width="9.140625" style="20" customWidth="1"/>
    <col min="4343" max="4343" width="11.85546875" style="20" customWidth="1"/>
    <col min="4344" max="4344" width="15.42578125" style="20" customWidth="1"/>
    <col min="4345" max="4345" width="9.7109375" style="20" customWidth="1"/>
    <col min="4346" max="4346" width="11" style="20" customWidth="1"/>
    <col min="4347" max="4347" width="11.42578125" style="20" customWidth="1"/>
    <col min="4348" max="4348" width="14.7109375" style="20" customWidth="1"/>
    <col min="4349" max="4592" width="9" style="20"/>
    <col min="4593" max="4593" width="6.140625" style="20" customWidth="1"/>
    <col min="4594" max="4594" width="6.85546875" style="20" customWidth="1"/>
    <col min="4595" max="4595" width="13.28515625" style="20" customWidth="1"/>
    <col min="4596" max="4596" width="38.7109375" style="20" customWidth="1"/>
    <col min="4597" max="4597" width="4.5703125" style="20" customWidth="1"/>
    <col min="4598" max="4598" width="9.140625" style="20" customWidth="1"/>
    <col min="4599" max="4599" width="11.85546875" style="20" customWidth="1"/>
    <col min="4600" max="4600" width="15.42578125" style="20" customWidth="1"/>
    <col min="4601" max="4601" width="9.7109375" style="20" customWidth="1"/>
    <col min="4602" max="4602" width="11" style="20" customWidth="1"/>
    <col min="4603" max="4603" width="11.42578125" style="20" customWidth="1"/>
    <col min="4604" max="4604" width="14.7109375" style="20" customWidth="1"/>
    <col min="4605" max="4848" width="9" style="20"/>
    <col min="4849" max="4849" width="6.140625" style="20" customWidth="1"/>
    <col min="4850" max="4850" width="6.85546875" style="20" customWidth="1"/>
    <col min="4851" max="4851" width="13.28515625" style="20" customWidth="1"/>
    <col min="4852" max="4852" width="38.7109375" style="20" customWidth="1"/>
    <col min="4853" max="4853" width="4.5703125" style="20" customWidth="1"/>
    <col min="4854" max="4854" width="9.140625" style="20" customWidth="1"/>
    <col min="4855" max="4855" width="11.85546875" style="20" customWidth="1"/>
    <col min="4856" max="4856" width="15.42578125" style="20" customWidth="1"/>
    <col min="4857" max="4857" width="9.7109375" style="20" customWidth="1"/>
    <col min="4858" max="4858" width="11" style="20" customWidth="1"/>
    <col min="4859" max="4859" width="11.42578125" style="20" customWidth="1"/>
    <col min="4860" max="4860" width="14.7109375" style="20" customWidth="1"/>
    <col min="4861" max="5104" width="9" style="20"/>
    <col min="5105" max="5105" width="6.140625" style="20" customWidth="1"/>
    <col min="5106" max="5106" width="6.85546875" style="20" customWidth="1"/>
    <col min="5107" max="5107" width="13.28515625" style="20" customWidth="1"/>
    <col min="5108" max="5108" width="38.7109375" style="20" customWidth="1"/>
    <col min="5109" max="5109" width="4.5703125" style="20" customWidth="1"/>
    <col min="5110" max="5110" width="9.140625" style="20" customWidth="1"/>
    <col min="5111" max="5111" width="11.85546875" style="20" customWidth="1"/>
    <col min="5112" max="5112" width="15.42578125" style="20" customWidth="1"/>
    <col min="5113" max="5113" width="9.7109375" style="20" customWidth="1"/>
    <col min="5114" max="5114" width="11" style="20" customWidth="1"/>
    <col min="5115" max="5115" width="11.42578125" style="20" customWidth="1"/>
    <col min="5116" max="5116" width="14.7109375" style="20" customWidth="1"/>
    <col min="5117" max="5360" width="9" style="20"/>
    <col min="5361" max="5361" width="6.140625" style="20" customWidth="1"/>
    <col min="5362" max="5362" width="6.85546875" style="20" customWidth="1"/>
    <col min="5363" max="5363" width="13.28515625" style="20" customWidth="1"/>
    <col min="5364" max="5364" width="38.7109375" style="20" customWidth="1"/>
    <col min="5365" max="5365" width="4.5703125" style="20" customWidth="1"/>
    <col min="5366" max="5366" width="9.140625" style="20" customWidth="1"/>
    <col min="5367" max="5367" width="11.85546875" style="20" customWidth="1"/>
    <col min="5368" max="5368" width="15.42578125" style="20" customWidth="1"/>
    <col min="5369" max="5369" width="9.7109375" style="20" customWidth="1"/>
    <col min="5370" max="5370" width="11" style="20" customWidth="1"/>
    <col min="5371" max="5371" width="11.42578125" style="20" customWidth="1"/>
    <col min="5372" max="5372" width="14.7109375" style="20" customWidth="1"/>
    <col min="5373" max="5616" width="9" style="20"/>
    <col min="5617" max="5617" width="6.140625" style="20" customWidth="1"/>
    <col min="5618" max="5618" width="6.85546875" style="20" customWidth="1"/>
    <col min="5619" max="5619" width="13.28515625" style="20" customWidth="1"/>
    <col min="5620" max="5620" width="38.7109375" style="20" customWidth="1"/>
    <col min="5621" max="5621" width="4.5703125" style="20" customWidth="1"/>
    <col min="5622" max="5622" width="9.140625" style="20" customWidth="1"/>
    <col min="5623" max="5623" width="11.85546875" style="20" customWidth="1"/>
    <col min="5624" max="5624" width="15.42578125" style="20" customWidth="1"/>
    <col min="5625" max="5625" width="9.7109375" style="20" customWidth="1"/>
    <col min="5626" max="5626" width="11" style="20" customWidth="1"/>
    <col min="5627" max="5627" width="11.42578125" style="20" customWidth="1"/>
    <col min="5628" max="5628" width="14.7109375" style="20" customWidth="1"/>
    <col min="5629" max="5872" width="9" style="20"/>
    <col min="5873" max="5873" width="6.140625" style="20" customWidth="1"/>
    <col min="5874" max="5874" width="6.85546875" style="20" customWidth="1"/>
    <col min="5875" max="5875" width="13.28515625" style="20" customWidth="1"/>
    <col min="5876" max="5876" width="38.7109375" style="20" customWidth="1"/>
    <col min="5877" max="5877" width="4.5703125" style="20" customWidth="1"/>
    <col min="5878" max="5878" width="9.140625" style="20" customWidth="1"/>
    <col min="5879" max="5879" width="11.85546875" style="20" customWidth="1"/>
    <col min="5880" max="5880" width="15.42578125" style="20" customWidth="1"/>
    <col min="5881" max="5881" width="9.7109375" style="20" customWidth="1"/>
    <col min="5882" max="5882" width="11" style="20" customWidth="1"/>
    <col min="5883" max="5883" width="11.42578125" style="20" customWidth="1"/>
    <col min="5884" max="5884" width="14.7109375" style="20" customWidth="1"/>
    <col min="5885" max="6128" width="9" style="20"/>
    <col min="6129" max="6129" width="6.140625" style="20" customWidth="1"/>
    <col min="6130" max="6130" width="6.85546875" style="20" customWidth="1"/>
    <col min="6131" max="6131" width="13.28515625" style="20" customWidth="1"/>
    <col min="6132" max="6132" width="38.7109375" style="20" customWidth="1"/>
    <col min="6133" max="6133" width="4.5703125" style="20" customWidth="1"/>
    <col min="6134" max="6134" width="9.140625" style="20" customWidth="1"/>
    <col min="6135" max="6135" width="11.85546875" style="20" customWidth="1"/>
    <col min="6136" max="6136" width="15.42578125" style="20" customWidth="1"/>
    <col min="6137" max="6137" width="9.7109375" style="20" customWidth="1"/>
    <col min="6138" max="6138" width="11" style="20" customWidth="1"/>
    <col min="6139" max="6139" width="11.42578125" style="20" customWidth="1"/>
    <col min="6140" max="6140" width="14.7109375" style="20" customWidth="1"/>
    <col min="6141" max="6384" width="9" style="20"/>
    <col min="6385" max="6385" width="6.140625" style="20" customWidth="1"/>
    <col min="6386" max="6386" width="6.85546875" style="20" customWidth="1"/>
    <col min="6387" max="6387" width="13.28515625" style="20" customWidth="1"/>
    <col min="6388" max="6388" width="38.7109375" style="20" customWidth="1"/>
    <col min="6389" max="6389" width="4.5703125" style="20" customWidth="1"/>
    <col min="6390" max="6390" width="9.140625" style="20" customWidth="1"/>
    <col min="6391" max="6391" width="11.85546875" style="20" customWidth="1"/>
    <col min="6392" max="6392" width="15.42578125" style="20" customWidth="1"/>
    <col min="6393" max="6393" width="9.7109375" style="20" customWidth="1"/>
    <col min="6394" max="6394" width="11" style="20" customWidth="1"/>
    <col min="6395" max="6395" width="11.42578125" style="20" customWidth="1"/>
    <col min="6396" max="6396" width="14.7109375" style="20" customWidth="1"/>
    <col min="6397" max="6640" width="9" style="20"/>
    <col min="6641" max="6641" width="6.140625" style="20" customWidth="1"/>
    <col min="6642" max="6642" width="6.85546875" style="20" customWidth="1"/>
    <col min="6643" max="6643" width="13.28515625" style="20" customWidth="1"/>
    <col min="6644" max="6644" width="38.7109375" style="20" customWidth="1"/>
    <col min="6645" max="6645" width="4.5703125" style="20" customWidth="1"/>
    <col min="6646" max="6646" width="9.140625" style="20" customWidth="1"/>
    <col min="6647" max="6647" width="11.85546875" style="20" customWidth="1"/>
    <col min="6648" max="6648" width="15.42578125" style="20" customWidth="1"/>
    <col min="6649" max="6649" width="9.7109375" style="20" customWidth="1"/>
    <col min="6650" max="6650" width="11" style="20" customWidth="1"/>
    <col min="6651" max="6651" width="11.42578125" style="20" customWidth="1"/>
    <col min="6652" max="6652" width="14.7109375" style="20" customWidth="1"/>
    <col min="6653" max="6896" width="9" style="20"/>
    <col min="6897" max="6897" width="6.140625" style="20" customWidth="1"/>
    <col min="6898" max="6898" width="6.85546875" style="20" customWidth="1"/>
    <col min="6899" max="6899" width="13.28515625" style="20" customWidth="1"/>
    <col min="6900" max="6900" width="38.7109375" style="20" customWidth="1"/>
    <col min="6901" max="6901" width="4.5703125" style="20" customWidth="1"/>
    <col min="6902" max="6902" width="9.140625" style="20" customWidth="1"/>
    <col min="6903" max="6903" width="11.85546875" style="20" customWidth="1"/>
    <col min="6904" max="6904" width="15.42578125" style="20" customWidth="1"/>
    <col min="6905" max="6905" width="9.7109375" style="20" customWidth="1"/>
    <col min="6906" max="6906" width="11" style="20" customWidth="1"/>
    <col min="6907" max="6907" width="11.42578125" style="20" customWidth="1"/>
    <col min="6908" max="6908" width="14.7109375" style="20" customWidth="1"/>
    <col min="6909" max="7152" width="9" style="20"/>
    <col min="7153" max="7153" width="6.140625" style="20" customWidth="1"/>
    <col min="7154" max="7154" width="6.85546875" style="20" customWidth="1"/>
    <col min="7155" max="7155" width="13.28515625" style="20" customWidth="1"/>
    <col min="7156" max="7156" width="38.7109375" style="20" customWidth="1"/>
    <col min="7157" max="7157" width="4.5703125" style="20" customWidth="1"/>
    <col min="7158" max="7158" width="9.140625" style="20" customWidth="1"/>
    <col min="7159" max="7159" width="11.85546875" style="20" customWidth="1"/>
    <col min="7160" max="7160" width="15.42578125" style="20" customWidth="1"/>
    <col min="7161" max="7161" width="9.7109375" style="20" customWidth="1"/>
    <col min="7162" max="7162" width="11" style="20" customWidth="1"/>
    <col min="7163" max="7163" width="11.42578125" style="20" customWidth="1"/>
    <col min="7164" max="7164" width="14.7109375" style="20" customWidth="1"/>
    <col min="7165" max="7408" width="9" style="20"/>
    <col min="7409" max="7409" width="6.140625" style="20" customWidth="1"/>
    <col min="7410" max="7410" width="6.85546875" style="20" customWidth="1"/>
    <col min="7411" max="7411" width="13.28515625" style="20" customWidth="1"/>
    <col min="7412" max="7412" width="38.7109375" style="20" customWidth="1"/>
    <col min="7413" max="7413" width="4.5703125" style="20" customWidth="1"/>
    <col min="7414" max="7414" width="9.140625" style="20" customWidth="1"/>
    <col min="7415" max="7415" width="11.85546875" style="20" customWidth="1"/>
    <col min="7416" max="7416" width="15.42578125" style="20" customWidth="1"/>
    <col min="7417" max="7417" width="9.7109375" style="20" customWidth="1"/>
    <col min="7418" max="7418" width="11" style="20" customWidth="1"/>
    <col min="7419" max="7419" width="11.42578125" style="20" customWidth="1"/>
    <col min="7420" max="7420" width="14.7109375" style="20" customWidth="1"/>
    <col min="7421" max="7664" width="9" style="20"/>
    <col min="7665" max="7665" width="6.140625" style="20" customWidth="1"/>
    <col min="7666" max="7666" width="6.85546875" style="20" customWidth="1"/>
    <col min="7667" max="7667" width="13.28515625" style="20" customWidth="1"/>
    <col min="7668" max="7668" width="38.7109375" style="20" customWidth="1"/>
    <col min="7669" max="7669" width="4.5703125" style="20" customWidth="1"/>
    <col min="7670" max="7670" width="9.140625" style="20" customWidth="1"/>
    <col min="7671" max="7671" width="11.85546875" style="20" customWidth="1"/>
    <col min="7672" max="7672" width="15.42578125" style="20" customWidth="1"/>
    <col min="7673" max="7673" width="9.7109375" style="20" customWidth="1"/>
    <col min="7674" max="7674" width="11" style="20" customWidth="1"/>
    <col min="7675" max="7675" width="11.42578125" style="20" customWidth="1"/>
    <col min="7676" max="7676" width="14.7109375" style="20" customWidth="1"/>
    <col min="7677" max="7920" width="9" style="20"/>
    <col min="7921" max="7921" width="6.140625" style="20" customWidth="1"/>
    <col min="7922" max="7922" width="6.85546875" style="20" customWidth="1"/>
    <col min="7923" max="7923" width="13.28515625" style="20" customWidth="1"/>
    <col min="7924" max="7924" width="38.7109375" style="20" customWidth="1"/>
    <col min="7925" max="7925" width="4.5703125" style="20" customWidth="1"/>
    <col min="7926" max="7926" width="9.140625" style="20" customWidth="1"/>
    <col min="7927" max="7927" width="11.85546875" style="20" customWidth="1"/>
    <col min="7928" max="7928" width="15.42578125" style="20" customWidth="1"/>
    <col min="7929" max="7929" width="9.7109375" style="20" customWidth="1"/>
    <col min="7930" max="7930" width="11" style="20" customWidth="1"/>
    <col min="7931" max="7931" width="11.42578125" style="20" customWidth="1"/>
    <col min="7932" max="7932" width="14.7109375" style="20" customWidth="1"/>
    <col min="7933" max="8176" width="9" style="20"/>
    <col min="8177" max="8177" width="6.140625" style="20" customWidth="1"/>
    <col min="8178" max="8178" width="6.85546875" style="20" customWidth="1"/>
    <col min="8179" max="8179" width="13.28515625" style="20" customWidth="1"/>
    <col min="8180" max="8180" width="38.7109375" style="20" customWidth="1"/>
    <col min="8181" max="8181" width="4.5703125" style="20" customWidth="1"/>
    <col min="8182" max="8182" width="9.140625" style="20" customWidth="1"/>
    <col min="8183" max="8183" width="11.85546875" style="20" customWidth="1"/>
    <col min="8184" max="8184" width="15.42578125" style="20" customWidth="1"/>
    <col min="8185" max="8185" width="9.7109375" style="20" customWidth="1"/>
    <col min="8186" max="8186" width="11" style="20" customWidth="1"/>
    <col min="8187" max="8187" width="11.42578125" style="20" customWidth="1"/>
    <col min="8188" max="8188" width="14.7109375" style="20" customWidth="1"/>
    <col min="8189" max="8432" width="9" style="20"/>
    <col min="8433" max="8433" width="6.140625" style="20" customWidth="1"/>
    <col min="8434" max="8434" width="6.85546875" style="20" customWidth="1"/>
    <col min="8435" max="8435" width="13.28515625" style="20" customWidth="1"/>
    <col min="8436" max="8436" width="38.7109375" style="20" customWidth="1"/>
    <col min="8437" max="8437" width="4.5703125" style="20" customWidth="1"/>
    <col min="8438" max="8438" width="9.140625" style="20" customWidth="1"/>
    <col min="8439" max="8439" width="11.85546875" style="20" customWidth="1"/>
    <col min="8440" max="8440" width="15.42578125" style="20" customWidth="1"/>
    <col min="8441" max="8441" width="9.7109375" style="20" customWidth="1"/>
    <col min="8442" max="8442" width="11" style="20" customWidth="1"/>
    <col min="8443" max="8443" width="11.42578125" style="20" customWidth="1"/>
    <col min="8444" max="8444" width="14.7109375" style="20" customWidth="1"/>
    <col min="8445" max="8688" width="9" style="20"/>
    <col min="8689" max="8689" width="6.140625" style="20" customWidth="1"/>
    <col min="8690" max="8690" width="6.85546875" style="20" customWidth="1"/>
    <col min="8691" max="8691" width="13.28515625" style="20" customWidth="1"/>
    <col min="8692" max="8692" width="38.7109375" style="20" customWidth="1"/>
    <col min="8693" max="8693" width="4.5703125" style="20" customWidth="1"/>
    <col min="8694" max="8694" width="9.140625" style="20" customWidth="1"/>
    <col min="8695" max="8695" width="11.85546875" style="20" customWidth="1"/>
    <col min="8696" max="8696" width="15.42578125" style="20" customWidth="1"/>
    <col min="8697" max="8697" width="9.7109375" style="20" customWidth="1"/>
    <col min="8698" max="8698" width="11" style="20" customWidth="1"/>
    <col min="8699" max="8699" width="11.42578125" style="20" customWidth="1"/>
    <col min="8700" max="8700" width="14.7109375" style="20" customWidth="1"/>
    <col min="8701" max="8944" width="9" style="20"/>
    <col min="8945" max="8945" width="6.140625" style="20" customWidth="1"/>
    <col min="8946" max="8946" width="6.85546875" style="20" customWidth="1"/>
    <col min="8947" max="8947" width="13.28515625" style="20" customWidth="1"/>
    <col min="8948" max="8948" width="38.7109375" style="20" customWidth="1"/>
    <col min="8949" max="8949" width="4.5703125" style="20" customWidth="1"/>
    <col min="8950" max="8950" width="9.140625" style="20" customWidth="1"/>
    <col min="8951" max="8951" width="11.85546875" style="20" customWidth="1"/>
    <col min="8952" max="8952" width="15.42578125" style="20" customWidth="1"/>
    <col min="8953" max="8953" width="9.7109375" style="20" customWidth="1"/>
    <col min="8954" max="8954" width="11" style="20" customWidth="1"/>
    <col min="8955" max="8955" width="11.42578125" style="20" customWidth="1"/>
    <col min="8956" max="8956" width="14.7109375" style="20" customWidth="1"/>
    <col min="8957" max="9200" width="9" style="20"/>
    <col min="9201" max="9201" width="6.140625" style="20" customWidth="1"/>
    <col min="9202" max="9202" width="6.85546875" style="20" customWidth="1"/>
    <col min="9203" max="9203" width="13.28515625" style="20" customWidth="1"/>
    <col min="9204" max="9204" width="38.7109375" style="20" customWidth="1"/>
    <col min="9205" max="9205" width="4.5703125" style="20" customWidth="1"/>
    <col min="9206" max="9206" width="9.140625" style="20" customWidth="1"/>
    <col min="9207" max="9207" width="11.85546875" style="20" customWidth="1"/>
    <col min="9208" max="9208" width="15.42578125" style="20" customWidth="1"/>
    <col min="9209" max="9209" width="9.7109375" style="20" customWidth="1"/>
    <col min="9210" max="9210" width="11" style="20" customWidth="1"/>
    <col min="9211" max="9211" width="11.42578125" style="20" customWidth="1"/>
    <col min="9212" max="9212" width="14.7109375" style="20" customWidth="1"/>
    <col min="9213" max="9456" width="9" style="20"/>
    <col min="9457" max="9457" width="6.140625" style="20" customWidth="1"/>
    <col min="9458" max="9458" width="6.85546875" style="20" customWidth="1"/>
    <col min="9459" max="9459" width="13.28515625" style="20" customWidth="1"/>
    <col min="9460" max="9460" width="38.7109375" style="20" customWidth="1"/>
    <col min="9461" max="9461" width="4.5703125" style="20" customWidth="1"/>
    <col min="9462" max="9462" width="9.140625" style="20" customWidth="1"/>
    <col min="9463" max="9463" width="11.85546875" style="20" customWidth="1"/>
    <col min="9464" max="9464" width="15.42578125" style="20" customWidth="1"/>
    <col min="9465" max="9465" width="9.7109375" style="20" customWidth="1"/>
    <col min="9466" max="9466" width="11" style="20" customWidth="1"/>
    <col min="9467" max="9467" width="11.42578125" style="20" customWidth="1"/>
    <col min="9468" max="9468" width="14.7109375" style="20" customWidth="1"/>
    <col min="9469" max="9712" width="9" style="20"/>
    <col min="9713" max="9713" width="6.140625" style="20" customWidth="1"/>
    <col min="9714" max="9714" width="6.85546875" style="20" customWidth="1"/>
    <col min="9715" max="9715" width="13.28515625" style="20" customWidth="1"/>
    <col min="9716" max="9716" width="38.7109375" style="20" customWidth="1"/>
    <col min="9717" max="9717" width="4.5703125" style="20" customWidth="1"/>
    <col min="9718" max="9718" width="9.140625" style="20" customWidth="1"/>
    <col min="9719" max="9719" width="11.85546875" style="20" customWidth="1"/>
    <col min="9720" max="9720" width="15.42578125" style="20" customWidth="1"/>
    <col min="9721" max="9721" width="9.7109375" style="20" customWidth="1"/>
    <col min="9722" max="9722" width="11" style="20" customWidth="1"/>
    <col min="9723" max="9723" width="11.42578125" style="20" customWidth="1"/>
    <col min="9724" max="9724" width="14.7109375" style="20" customWidth="1"/>
    <col min="9725" max="9968" width="9" style="20"/>
    <col min="9969" max="9969" width="6.140625" style="20" customWidth="1"/>
    <col min="9970" max="9970" width="6.85546875" style="20" customWidth="1"/>
    <col min="9971" max="9971" width="13.28515625" style="20" customWidth="1"/>
    <col min="9972" max="9972" width="38.7109375" style="20" customWidth="1"/>
    <col min="9973" max="9973" width="4.5703125" style="20" customWidth="1"/>
    <col min="9974" max="9974" width="9.140625" style="20" customWidth="1"/>
    <col min="9975" max="9975" width="11.85546875" style="20" customWidth="1"/>
    <col min="9976" max="9976" width="15.42578125" style="20" customWidth="1"/>
    <col min="9977" max="9977" width="9.7109375" style="20" customWidth="1"/>
    <col min="9978" max="9978" width="11" style="20" customWidth="1"/>
    <col min="9979" max="9979" width="11.42578125" style="20" customWidth="1"/>
    <col min="9980" max="9980" width="14.7109375" style="20" customWidth="1"/>
    <col min="9981" max="10224" width="9" style="20"/>
    <col min="10225" max="10225" width="6.140625" style="20" customWidth="1"/>
    <col min="10226" max="10226" width="6.85546875" style="20" customWidth="1"/>
    <col min="10227" max="10227" width="13.28515625" style="20" customWidth="1"/>
    <col min="10228" max="10228" width="38.7109375" style="20" customWidth="1"/>
    <col min="10229" max="10229" width="4.5703125" style="20" customWidth="1"/>
    <col min="10230" max="10230" width="9.140625" style="20" customWidth="1"/>
    <col min="10231" max="10231" width="11.85546875" style="20" customWidth="1"/>
    <col min="10232" max="10232" width="15.42578125" style="20" customWidth="1"/>
    <col min="10233" max="10233" width="9.7109375" style="20" customWidth="1"/>
    <col min="10234" max="10234" width="11" style="20" customWidth="1"/>
    <col min="10235" max="10235" width="11.42578125" style="20" customWidth="1"/>
    <col min="10236" max="10236" width="14.7109375" style="20" customWidth="1"/>
    <col min="10237" max="10480" width="9" style="20"/>
    <col min="10481" max="10481" width="6.140625" style="20" customWidth="1"/>
    <col min="10482" max="10482" width="6.85546875" style="20" customWidth="1"/>
    <col min="10483" max="10483" width="13.28515625" style="20" customWidth="1"/>
    <col min="10484" max="10484" width="38.7109375" style="20" customWidth="1"/>
    <col min="10485" max="10485" width="4.5703125" style="20" customWidth="1"/>
    <col min="10486" max="10486" width="9.140625" style="20" customWidth="1"/>
    <col min="10487" max="10487" width="11.85546875" style="20" customWidth="1"/>
    <col min="10488" max="10488" width="15.42578125" style="20" customWidth="1"/>
    <col min="10489" max="10489" width="9.7109375" style="20" customWidth="1"/>
    <col min="10490" max="10490" width="11" style="20" customWidth="1"/>
    <col min="10491" max="10491" width="11.42578125" style="20" customWidth="1"/>
    <col min="10492" max="10492" width="14.7109375" style="20" customWidth="1"/>
    <col min="10493" max="10736" width="9" style="20"/>
    <col min="10737" max="10737" width="6.140625" style="20" customWidth="1"/>
    <col min="10738" max="10738" width="6.85546875" style="20" customWidth="1"/>
    <col min="10739" max="10739" width="13.28515625" style="20" customWidth="1"/>
    <col min="10740" max="10740" width="38.7109375" style="20" customWidth="1"/>
    <col min="10741" max="10741" width="4.5703125" style="20" customWidth="1"/>
    <col min="10742" max="10742" width="9.140625" style="20" customWidth="1"/>
    <col min="10743" max="10743" width="11.85546875" style="20" customWidth="1"/>
    <col min="10744" max="10744" width="15.42578125" style="20" customWidth="1"/>
    <col min="10745" max="10745" width="9.7109375" style="20" customWidth="1"/>
    <col min="10746" max="10746" width="11" style="20" customWidth="1"/>
    <col min="10747" max="10747" width="11.42578125" style="20" customWidth="1"/>
    <col min="10748" max="10748" width="14.7109375" style="20" customWidth="1"/>
    <col min="10749" max="10992" width="9" style="20"/>
    <col min="10993" max="10993" width="6.140625" style="20" customWidth="1"/>
    <col min="10994" max="10994" width="6.85546875" style="20" customWidth="1"/>
    <col min="10995" max="10995" width="13.28515625" style="20" customWidth="1"/>
    <col min="10996" max="10996" width="38.7109375" style="20" customWidth="1"/>
    <col min="10997" max="10997" width="4.5703125" style="20" customWidth="1"/>
    <col min="10998" max="10998" width="9.140625" style="20" customWidth="1"/>
    <col min="10999" max="10999" width="11.85546875" style="20" customWidth="1"/>
    <col min="11000" max="11000" width="15.42578125" style="20" customWidth="1"/>
    <col min="11001" max="11001" width="9.7109375" style="20" customWidth="1"/>
    <col min="11002" max="11002" width="11" style="20" customWidth="1"/>
    <col min="11003" max="11003" width="11.42578125" style="20" customWidth="1"/>
    <col min="11004" max="11004" width="14.7109375" style="20" customWidth="1"/>
    <col min="11005" max="11248" width="9" style="20"/>
    <col min="11249" max="11249" width="6.140625" style="20" customWidth="1"/>
    <col min="11250" max="11250" width="6.85546875" style="20" customWidth="1"/>
    <col min="11251" max="11251" width="13.28515625" style="20" customWidth="1"/>
    <col min="11252" max="11252" width="38.7109375" style="20" customWidth="1"/>
    <col min="11253" max="11253" width="4.5703125" style="20" customWidth="1"/>
    <col min="11254" max="11254" width="9.140625" style="20" customWidth="1"/>
    <col min="11255" max="11255" width="11.85546875" style="20" customWidth="1"/>
    <col min="11256" max="11256" width="15.42578125" style="20" customWidth="1"/>
    <col min="11257" max="11257" width="9.7109375" style="20" customWidth="1"/>
    <col min="11258" max="11258" width="11" style="20" customWidth="1"/>
    <col min="11259" max="11259" width="11.42578125" style="20" customWidth="1"/>
    <col min="11260" max="11260" width="14.7109375" style="20" customWidth="1"/>
    <col min="11261" max="11504" width="9" style="20"/>
    <col min="11505" max="11505" width="6.140625" style="20" customWidth="1"/>
    <col min="11506" max="11506" width="6.85546875" style="20" customWidth="1"/>
    <col min="11507" max="11507" width="13.28515625" style="20" customWidth="1"/>
    <col min="11508" max="11508" width="38.7109375" style="20" customWidth="1"/>
    <col min="11509" max="11509" width="4.5703125" style="20" customWidth="1"/>
    <col min="11510" max="11510" width="9.140625" style="20" customWidth="1"/>
    <col min="11511" max="11511" width="11.85546875" style="20" customWidth="1"/>
    <col min="11512" max="11512" width="15.42578125" style="20" customWidth="1"/>
    <col min="11513" max="11513" width="9.7109375" style="20" customWidth="1"/>
    <col min="11514" max="11514" width="11" style="20" customWidth="1"/>
    <col min="11515" max="11515" width="11.42578125" style="20" customWidth="1"/>
    <col min="11516" max="11516" width="14.7109375" style="20" customWidth="1"/>
    <col min="11517" max="11760" width="9" style="20"/>
    <col min="11761" max="11761" width="6.140625" style="20" customWidth="1"/>
    <col min="11762" max="11762" width="6.85546875" style="20" customWidth="1"/>
    <col min="11763" max="11763" width="13.28515625" style="20" customWidth="1"/>
    <col min="11764" max="11764" width="38.7109375" style="20" customWidth="1"/>
    <col min="11765" max="11765" width="4.5703125" style="20" customWidth="1"/>
    <col min="11766" max="11766" width="9.140625" style="20" customWidth="1"/>
    <col min="11767" max="11767" width="11.85546875" style="20" customWidth="1"/>
    <col min="11768" max="11768" width="15.42578125" style="20" customWidth="1"/>
    <col min="11769" max="11769" width="9.7109375" style="20" customWidth="1"/>
    <col min="11770" max="11770" width="11" style="20" customWidth="1"/>
    <col min="11771" max="11771" width="11.42578125" style="20" customWidth="1"/>
    <col min="11772" max="11772" width="14.7109375" style="20" customWidth="1"/>
    <col min="11773" max="12016" width="9" style="20"/>
    <col min="12017" max="12017" width="6.140625" style="20" customWidth="1"/>
    <col min="12018" max="12018" width="6.85546875" style="20" customWidth="1"/>
    <col min="12019" max="12019" width="13.28515625" style="20" customWidth="1"/>
    <col min="12020" max="12020" width="38.7109375" style="20" customWidth="1"/>
    <col min="12021" max="12021" width="4.5703125" style="20" customWidth="1"/>
    <col min="12022" max="12022" width="9.140625" style="20" customWidth="1"/>
    <col min="12023" max="12023" width="11.85546875" style="20" customWidth="1"/>
    <col min="12024" max="12024" width="15.42578125" style="20" customWidth="1"/>
    <col min="12025" max="12025" width="9.7109375" style="20" customWidth="1"/>
    <col min="12026" max="12026" width="11" style="20" customWidth="1"/>
    <col min="12027" max="12027" width="11.42578125" style="20" customWidth="1"/>
    <col min="12028" max="12028" width="14.7109375" style="20" customWidth="1"/>
    <col min="12029" max="12272" width="9" style="20"/>
    <col min="12273" max="12273" width="6.140625" style="20" customWidth="1"/>
    <col min="12274" max="12274" width="6.85546875" style="20" customWidth="1"/>
    <col min="12275" max="12275" width="13.28515625" style="20" customWidth="1"/>
    <col min="12276" max="12276" width="38.7109375" style="20" customWidth="1"/>
    <col min="12277" max="12277" width="4.5703125" style="20" customWidth="1"/>
    <col min="12278" max="12278" width="9.140625" style="20" customWidth="1"/>
    <col min="12279" max="12279" width="11.85546875" style="20" customWidth="1"/>
    <col min="12280" max="12280" width="15.42578125" style="20" customWidth="1"/>
    <col min="12281" max="12281" width="9.7109375" style="20" customWidth="1"/>
    <col min="12282" max="12282" width="11" style="20" customWidth="1"/>
    <col min="12283" max="12283" width="11.42578125" style="20" customWidth="1"/>
    <col min="12284" max="12284" width="14.7109375" style="20" customWidth="1"/>
    <col min="12285" max="12528" width="9" style="20"/>
    <col min="12529" max="12529" width="6.140625" style="20" customWidth="1"/>
    <col min="12530" max="12530" width="6.85546875" style="20" customWidth="1"/>
    <col min="12531" max="12531" width="13.28515625" style="20" customWidth="1"/>
    <col min="12532" max="12532" width="38.7109375" style="20" customWidth="1"/>
    <col min="12533" max="12533" width="4.5703125" style="20" customWidth="1"/>
    <col min="12534" max="12534" width="9.140625" style="20" customWidth="1"/>
    <col min="12535" max="12535" width="11.85546875" style="20" customWidth="1"/>
    <col min="12536" max="12536" width="15.42578125" style="20" customWidth="1"/>
    <col min="12537" max="12537" width="9.7109375" style="20" customWidth="1"/>
    <col min="12538" max="12538" width="11" style="20" customWidth="1"/>
    <col min="12539" max="12539" width="11.42578125" style="20" customWidth="1"/>
    <col min="12540" max="12540" width="14.7109375" style="20" customWidth="1"/>
    <col min="12541" max="12784" width="9" style="20"/>
    <col min="12785" max="12785" width="6.140625" style="20" customWidth="1"/>
    <col min="12786" max="12786" width="6.85546875" style="20" customWidth="1"/>
    <col min="12787" max="12787" width="13.28515625" style="20" customWidth="1"/>
    <col min="12788" max="12788" width="38.7109375" style="20" customWidth="1"/>
    <col min="12789" max="12789" width="4.5703125" style="20" customWidth="1"/>
    <col min="12790" max="12790" width="9.140625" style="20" customWidth="1"/>
    <col min="12791" max="12791" width="11.85546875" style="20" customWidth="1"/>
    <col min="12792" max="12792" width="15.42578125" style="20" customWidth="1"/>
    <col min="12793" max="12793" width="9.7109375" style="20" customWidth="1"/>
    <col min="12794" max="12794" width="11" style="20" customWidth="1"/>
    <col min="12795" max="12795" width="11.42578125" style="20" customWidth="1"/>
    <col min="12796" max="12796" width="14.7109375" style="20" customWidth="1"/>
    <col min="12797" max="13040" width="9" style="20"/>
    <col min="13041" max="13041" width="6.140625" style="20" customWidth="1"/>
    <col min="13042" max="13042" width="6.85546875" style="20" customWidth="1"/>
    <col min="13043" max="13043" width="13.28515625" style="20" customWidth="1"/>
    <col min="13044" max="13044" width="38.7109375" style="20" customWidth="1"/>
    <col min="13045" max="13045" width="4.5703125" style="20" customWidth="1"/>
    <col min="13046" max="13046" width="9.140625" style="20" customWidth="1"/>
    <col min="13047" max="13047" width="11.85546875" style="20" customWidth="1"/>
    <col min="13048" max="13048" width="15.42578125" style="20" customWidth="1"/>
    <col min="13049" max="13049" width="9.7109375" style="20" customWidth="1"/>
    <col min="13050" max="13050" width="11" style="20" customWidth="1"/>
    <col min="13051" max="13051" width="11.42578125" style="20" customWidth="1"/>
    <col min="13052" max="13052" width="14.7109375" style="20" customWidth="1"/>
    <col min="13053" max="13296" width="9" style="20"/>
    <col min="13297" max="13297" width="6.140625" style="20" customWidth="1"/>
    <col min="13298" max="13298" width="6.85546875" style="20" customWidth="1"/>
    <col min="13299" max="13299" width="13.28515625" style="20" customWidth="1"/>
    <col min="13300" max="13300" width="38.7109375" style="20" customWidth="1"/>
    <col min="13301" max="13301" width="4.5703125" style="20" customWidth="1"/>
    <col min="13302" max="13302" width="9.140625" style="20" customWidth="1"/>
    <col min="13303" max="13303" width="11.85546875" style="20" customWidth="1"/>
    <col min="13304" max="13304" width="15.42578125" style="20" customWidth="1"/>
    <col min="13305" max="13305" width="9.7109375" style="20" customWidth="1"/>
    <col min="13306" max="13306" width="11" style="20" customWidth="1"/>
    <col min="13307" max="13307" width="11.42578125" style="20" customWidth="1"/>
    <col min="13308" max="13308" width="14.7109375" style="20" customWidth="1"/>
    <col min="13309" max="13552" width="9" style="20"/>
    <col min="13553" max="13553" width="6.140625" style="20" customWidth="1"/>
    <col min="13554" max="13554" width="6.85546875" style="20" customWidth="1"/>
    <col min="13555" max="13555" width="13.28515625" style="20" customWidth="1"/>
    <col min="13556" max="13556" width="38.7109375" style="20" customWidth="1"/>
    <col min="13557" max="13557" width="4.5703125" style="20" customWidth="1"/>
    <col min="13558" max="13558" width="9.140625" style="20" customWidth="1"/>
    <col min="13559" max="13559" width="11.85546875" style="20" customWidth="1"/>
    <col min="13560" max="13560" width="15.42578125" style="20" customWidth="1"/>
    <col min="13561" max="13561" width="9.7109375" style="20" customWidth="1"/>
    <col min="13562" max="13562" width="11" style="20" customWidth="1"/>
    <col min="13563" max="13563" width="11.42578125" style="20" customWidth="1"/>
    <col min="13564" max="13564" width="14.7109375" style="20" customWidth="1"/>
    <col min="13565" max="13808" width="9" style="20"/>
    <col min="13809" max="13809" width="6.140625" style="20" customWidth="1"/>
    <col min="13810" max="13810" width="6.85546875" style="20" customWidth="1"/>
    <col min="13811" max="13811" width="13.28515625" style="20" customWidth="1"/>
    <col min="13812" max="13812" width="38.7109375" style="20" customWidth="1"/>
    <col min="13813" max="13813" width="4.5703125" style="20" customWidth="1"/>
    <col min="13814" max="13814" width="9.140625" style="20" customWidth="1"/>
    <col min="13815" max="13815" width="11.85546875" style="20" customWidth="1"/>
    <col min="13816" max="13816" width="15.42578125" style="20" customWidth="1"/>
    <col min="13817" max="13817" width="9.7109375" style="20" customWidth="1"/>
    <col min="13818" max="13818" width="11" style="20" customWidth="1"/>
    <col min="13819" max="13819" width="11.42578125" style="20" customWidth="1"/>
    <col min="13820" max="13820" width="14.7109375" style="20" customWidth="1"/>
    <col min="13821" max="14064" width="9" style="20"/>
    <col min="14065" max="14065" width="6.140625" style="20" customWidth="1"/>
    <col min="14066" max="14066" width="6.85546875" style="20" customWidth="1"/>
    <col min="14067" max="14067" width="13.28515625" style="20" customWidth="1"/>
    <col min="14068" max="14068" width="38.7109375" style="20" customWidth="1"/>
    <col min="14069" max="14069" width="4.5703125" style="20" customWidth="1"/>
    <col min="14070" max="14070" width="9.140625" style="20" customWidth="1"/>
    <col min="14071" max="14071" width="11.85546875" style="20" customWidth="1"/>
    <col min="14072" max="14072" width="15.42578125" style="20" customWidth="1"/>
    <col min="14073" max="14073" width="9.7109375" style="20" customWidth="1"/>
    <col min="14074" max="14074" width="11" style="20" customWidth="1"/>
    <col min="14075" max="14075" width="11.42578125" style="20" customWidth="1"/>
    <col min="14076" max="14076" width="14.7109375" style="20" customWidth="1"/>
    <col min="14077" max="14320" width="9" style="20"/>
    <col min="14321" max="14321" width="6.140625" style="20" customWidth="1"/>
    <col min="14322" max="14322" width="6.85546875" style="20" customWidth="1"/>
    <col min="14323" max="14323" width="13.28515625" style="20" customWidth="1"/>
    <col min="14324" max="14324" width="38.7109375" style="20" customWidth="1"/>
    <col min="14325" max="14325" width="4.5703125" style="20" customWidth="1"/>
    <col min="14326" max="14326" width="9.140625" style="20" customWidth="1"/>
    <col min="14327" max="14327" width="11.85546875" style="20" customWidth="1"/>
    <col min="14328" max="14328" width="15.42578125" style="20" customWidth="1"/>
    <col min="14329" max="14329" width="9.7109375" style="20" customWidth="1"/>
    <col min="14330" max="14330" width="11" style="20" customWidth="1"/>
    <col min="14331" max="14331" width="11.42578125" style="20" customWidth="1"/>
    <col min="14332" max="14332" width="14.7109375" style="20" customWidth="1"/>
    <col min="14333" max="14576" width="9" style="20"/>
    <col min="14577" max="14577" width="6.140625" style="20" customWidth="1"/>
    <col min="14578" max="14578" width="6.85546875" style="20" customWidth="1"/>
    <col min="14579" max="14579" width="13.28515625" style="20" customWidth="1"/>
    <col min="14580" max="14580" width="38.7109375" style="20" customWidth="1"/>
    <col min="14581" max="14581" width="4.5703125" style="20" customWidth="1"/>
    <col min="14582" max="14582" width="9.140625" style="20" customWidth="1"/>
    <col min="14583" max="14583" width="11.85546875" style="20" customWidth="1"/>
    <col min="14584" max="14584" width="15.42578125" style="20" customWidth="1"/>
    <col min="14585" max="14585" width="9.7109375" style="20" customWidth="1"/>
    <col min="14586" max="14586" width="11" style="20" customWidth="1"/>
    <col min="14587" max="14587" width="11.42578125" style="20" customWidth="1"/>
    <col min="14588" max="14588" width="14.7109375" style="20" customWidth="1"/>
    <col min="14589" max="14832" width="9" style="20"/>
    <col min="14833" max="14833" width="6.140625" style="20" customWidth="1"/>
    <col min="14834" max="14834" width="6.85546875" style="20" customWidth="1"/>
    <col min="14835" max="14835" width="13.28515625" style="20" customWidth="1"/>
    <col min="14836" max="14836" width="38.7109375" style="20" customWidth="1"/>
    <col min="14837" max="14837" width="4.5703125" style="20" customWidth="1"/>
    <col min="14838" max="14838" width="9.140625" style="20" customWidth="1"/>
    <col min="14839" max="14839" width="11.85546875" style="20" customWidth="1"/>
    <col min="14840" max="14840" width="15.42578125" style="20" customWidth="1"/>
    <col min="14841" max="14841" width="9.7109375" style="20" customWidth="1"/>
    <col min="14842" max="14842" width="11" style="20" customWidth="1"/>
    <col min="14843" max="14843" width="11.42578125" style="20" customWidth="1"/>
    <col min="14844" max="14844" width="14.7109375" style="20" customWidth="1"/>
    <col min="14845" max="15088" width="9" style="20"/>
    <col min="15089" max="15089" width="6.140625" style="20" customWidth="1"/>
    <col min="15090" max="15090" width="6.85546875" style="20" customWidth="1"/>
    <col min="15091" max="15091" width="13.28515625" style="20" customWidth="1"/>
    <col min="15092" max="15092" width="38.7109375" style="20" customWidth="1"/>
    <col min="15093" max="15093" width="4.5703125" style="20" customWidth="1"/>
    <col min="15094" max="15094" width="9.140625" style="20" customWidth="1"/>
    <col min="15095" max="15095" width="11.85546875" style="20" customWidth="1"/>
    <col min="15096" max="15096" width="15.42578125" style="20" customWidth="1"/>
    <col min="15097" max="15097" width="9.7109375" style="20" customWidth="1"/>
    <col min="15098" max="15098" width="11" style="20" customWidth="1"/>
    <col min="15099" max="15099" width="11.42578125" style="20" customWidth="1"/>
    <col min="15100" max="15100" width="14.7109375" style="20" customWidth="1"/>
    <col min="15101" max="15344" width="9" style="20"/>
    <col min="15345" max="15345" width="6.140625" style="20" customWidth="1"/>
    <col min="15346" max="15346" width="6.85546875" style="20" customWidth="1"/>
    <col min="15347" max="15347" width="13.28515625" style="20" customWidth="1"/>
    <col min="15348" max="15348" width="38.7109375" style="20" customWidth="1"/>
    <col min="15349" max="15349" width="4.5703125" style="20" customWidth="1"/>
    <col min="15350" max="15350" width="9.140625" style="20" customWidth="1"/>
    <col min="15351" max="15351" width="11.85546875" style="20" customWidth="1"/>
    <col min="15352" max="15352" width="15.42578125" style="20" customWidth="1"/>
    <col min="15353" max="15353" width="9.7109375" style="20" customWidth="1"/>
    <col min="15354" max="15354" width="11" style="20" customWidth="1"/>
    <col min="15355" max="15355" width="11.42578125" style="20" customWidth="1"/>
    <col min="15356" max="15356" width="14.7109375" style="20" customWidth="1"/>
    <col min="15357" max="15600" width="9" style="20"/>
    <col min="15601" max="15601" width="6.140625" style="20" customWidth="1"/>
    <col min="15602" max="15602" width="6.85546875" style="20" customWidth="1"/>
    <col min="15603" max="15603" width="13.28515625" style="20" customWidth="1"/>
    <col min="15604" max="15604" width="38.7109375" style="20" customWidth="1"/>
    <col min="15605" max="15605" width="4.5703125" style="20" customWidth="1"/>
    <col min="15606" max="15606" width="9.140625" style="20" customWidth="1"/>
    <col min="15607" max="15607" width="11.85546875" style="20" customWidth="1"/>
    <col min="15608" max="15608" width="15.42578125" style="20" customWidth="1"/>
    <col min="15609" max="15609" width="9.7109375" style="20" customWidth="1"/>
    <col min="15610" max="15610" width="11" style="20" customWidth="1"/>
    <col min="15611" max="15611" width="11.42578125" style="20" customWidth="1"/>
    <col min="15612" max="15612" width="14.7109375" style="20" customWidth="1"/>
    <col min="15613" max="15856" width="9" style="20"/>
    <col min="15857" max="15857" width="6.140625" style="20" customWidth="1"/>
    <col min="15858" max="15858" width="6.85546875" style="20" customWidth="1"/>
    <col min="15859" max="15859" width="13.28515625" style="20" customWidth="1"/>
    <col min="15860" max="15860" width="38.7109375" style="20" customWidth="1"/>
    <col min="15861" max="15861" width="4.5703125" style="20" customWidth="1"/>
    <col min="15862" max="15862" width="9.140625" style="20" customWidth="1"/>
    <col min="15863" max="15863" width="11.85546875" style="20" customWidth="1"/>
    <col min="15864" max="15864" width="15.42578125" style="20" customWidth="1"/>
    <col min="15865" max="15865" width="9.7109375" style="20" customWidth="1"/>
    <col min="15866" max="15866" width="11" style="20" customWidth="1"/>
    <col min="15867" max="15867" width="11.42578125" style="20" customWidth="1"/>
    <col min="15868" max="15868" width="14.7109375" style="20" customWidth="1"/>
    <col min="15869" max="16112" width="9" style="20"/>
    <col min="16113" max="16113" width="6.140625" style="20" customWidth="1"/>
    <col min="16114" max="16114" width="6.85546875" style="20" customWidth="1"/>
    <col min="16115" max="16115" width="13.28515625" style="20" customWidth="1"/>
    <col min="16116" max="16116" width="38.7109375" style="20" customWidth="1"/>
    <col min="16117" max="16117" width="4.5703125" style="20" customWidth="1"/>
    <col min="16118" max="16118" width="9.140625" style="20" customWidth="1"/>
    <col min="16119" max="16119" width="11.85546875" style="20" customWidth="1"/>
    <col min="16120" max="16120" width="15.42578125" style="20" customWidth="1"/>
    <col min="16121" max="16121" width="9.7109375" style="20" customWidth="1"/>
    <col min="16122" max="16122" width="11" style="20" customWidth="1"/>
    <col min="16123" max="16123" width="11.42578125" style="20" customWidth="1"/>
    <col min="16124" max="16124" width="14.7109375" style="20" customWidth="1"/>
    <col min="16125" max="16384" width="9" style="20"/>
  </cols>
  <sheetData>
    <row r="1" spans="1:8" s="1" customFormat="1" ht="27.75" customHeight="1">
      <c r="A1" s="221" t="s">
        <v>364</v>
      </c>
      <c r="B1" s="221"/>
      <c r="C1" s="221"/>
      <c r="D1" s="222"/>
      <c r="E1" s="221"/>
      <c r="F1" s="221"/>
      <c r="G1" s="221"/>
      <c r="H1" s="221"/>
    </row>
    <row r="2" spans="1:8" s="1" customFormat="1" ht="12.75" customHeight="1">
      <c r="A2" s="2" t="s">
        <v>363</v>
      </c>
      <c r="B2" s="2"/>
      <c r="C2" s="2"/>
      <c r="D2" s="3"/>
      <c r="E2" s="2"/>
      <c r="F2" s="2"/>
      <c r="G2" s="2"/>
      <c r="H2" s="2"/>
    </row>
    <row r="3" spans="1:8" s="1" customFormat="1" ht="13.5" customHeight="1">
      <c r="A3" s="2"/>
      <c r="B3" s="2"/>
      <c r="C3" s="2"/>
      <c r="D3" s="3"/>
      <c r="E3" s="2"/>
      <c r="F3" s="2"/>
      <c r="G3" s="2"/>
      <c r="H3" s="2"/>
    </row>
    <row r="4" spans="1:8" s="1" customFormat="1" ht="13.5" customHeight="1">
      <c r="A4" s="4"/>
      <c r="B4" s="2"/>
      <c r="C4" s="4"/>
      <c r="D4" s="3"/>
      <c r="E4" s="2"/>
      <c r="F4" s="2"/>
      <c r="G4" s="2"/>
      <c r="H4" s="2"/>
    </row>
    <row r="5" spans="1:8" s="1" customFormat="1" ht="6.75" customHeight="1">
      <c r="A5" s="5"/>
      <c r="B5" s="5"/>
      <c r="C5" s="5"/>
      <c r="D5" s="6"/>
      <c r="E5" s="5"/>
      <c r="F5" s="5"/>
      <c r="G5" s="7"/>
      <c r="H5" s="7"/>
    </row>
    <row r="6" spans="1:8" s="1" customFormat="1" ht="12.75" customHeight="1">
      <c r="A6" s="8" t="s">
        <v>0</v>
      </c>
      <c r="B6" s="9"/>
      <c r="C6" s="223" t="s">
        <v>361</v>
      </c>
      <c r="D6" s="223"/>
      <c r="E6" s="9"/>
      <c r="F6" s="12"/>
      <c r="G6" s="13"/>
      <c r="H6" s="13"/>
    </row>
    <row r="7" spans="1:8" s="1" customFormat="1" ht="12.75" customHeight="1">
      <c r="A7" s="8" t="s">
        <v>1</v>
      </c>
      <c r="B7" s="9"/>
      <c r="C7" s="10"/>
      <c r="D7" s="11"/>
      <c r="E7" s="9"/>
      <c r="F7" s="12"/>
      <c r="G7" s="13"/>
      <c r="H7" s="13"/>
    </row>
    <row r="8" spans="1:8" s="1" customFormat="1" ht="12">
      <c r="A8" s="8" t="s">
        <v>2</v>
      </c>
      <c r="B8" s="8"/>
      <c r="C8" s="8" t="s">
        <v>362</v>
      </c>
      <c r="D8" s="14"/>
      <c r="E8" s="8"/>
      <c r="F8" s="8"/>
      <c r="G8" s="8"/>
      <c r="H8" s="8"/>
    </row>
    <row r="9" spans="1:8" s="1" customFormat="1" ht="12.75">
      <c r="A9" s="7"/>
      <c r="B9" s="7"/>
      <c r="C9" s="7"/>
      <c r="D9" s="6"/>
      <c r="E9" s="7"/>
      <c r="F9" s="7"/>
      <c r="G9" s="7"/>
      <c r="H9" s="7"/>
    </row>
    <row r="10" spans="1:8" s="1" customFormat="1" ht="22.5">
      <c r="A10" s="217" t="s">
        <v>3</v>
      </c>
      <c r="B10" s="218" t="s">
        <v>4</v>
      </c>
      <c r="C10" s="218" t="s">
        <v>5</v>
      </c>
      <c r="D10" s="219" t="s">
        <v>6</v>
      </c>
      <c r="E10" s="218" t="s">
        <v>7</v>
      </c>
      <c r="F10" s="218" t="s">
        <v>152</v>
      </c>
      <c r="G10" s="218" t="s">
        <v>8</v>
      </c>
      <c r="H10" s="220" t="s">
        <v>9</v>
      </c>
    </row>
    <row r="11" spans="1:8" s="1" customFormat="1" ht="6" customHeight="1">
      <c r="A11" s="7"/>
      <c r="B11" s="7"/>
      <c r="C11" s="7"/>
      <c r="D11" s="6"/>
      <c r="E11" s="7"/>
      <c r="F11" s="7"/>
      <c r="G11" s="7"/>
      <c r="H11" s="7"/>
    </row>
    <row r="12" spans="1:8" s="1" customFormat="1" ht="28.5" customHeight="1">
      <c r="A12" s="22"/>
      <c r="B12" s="23"/>
      <c r="C12" s="24" t="s">
        <v>12</v>
      </c>
      <c r="D12" s="24" t="s">
        <v>13</v>
      </c>
      <c r="E12" s="23"/>
      <c r="F12" s="21"/>
      <c r="G12" s="25"/>
      <c r="H12" s="25">
        <f>H13+H15+H18+H20</f>
        <v>0</v>
      </c>
    </row>
    <row r="13" spans="1:8" s="1" customFormat="1" ht="28.5" customHeight="1">
      <c r="A13" s="22"/>
      <c r="B13" s="23"/>
      <c r="C13" s="24" t="s">
        <v>10</v>
      </c>
      <c r="D13" s="24" t="s">
        <v>17</v>
      </c>
      <c r="E13" s="23"/>
      <c r="F13" s="21"/>
      <c r="G13" s="25"/>
      <c r="H13" s="25">
        <f>H14+H15+H16+H17</f>
        <v>0</v>
      </c>
    </row>
    <row r="14" spans="1:8" s="1" customFormat="1" ht="24" customHeight="1">
      <c r="A14" s="26">
        <v>1</v>
      </c>
      <c r="B14" s="190" t="s">
        <v>14</v>
      </c>
      <c r="C14" s="192" t="s">
        <v>19</v>
      </c>
      <c r="D14" s="192" t="s">
        <v>20</v>
      </c>
      <c r="E14" s="193" t="s">
        <v>21</v>
      </c>
      <c r="F14" s="194">
        <v>3</v>
      </c>
      <c r="G14" s="195">
        <v>0</v>
      </c>
      <c r="H14" s="196">
        <f t="shared" ref="H14" si="0">ROUND(F14*G14,2)</f>
        <v>0</v>
      </c>
    </row>
    <row r="15" spans="1:8" s="1" customFormat="1" ht="28.5" customHeight="1">
      <c r="A15" s="22"/>
      <c r="B15" s="23"/>
      <c r="C15" s="212" t="s">
        <v>11</v>
      </c>
      <c r="D15" s="212" t="s">
        <v>23</v>
      </c>
      <c r="E15" s="213"/>
      <c r="F15" s="214"/>
      <c r="G15" s="215">
        <v>0</v>
      </c>
      <c r="H15" s="215">
        <f>SUM(H16:H17)</f>
        <v>0</v>
      </c>
    </row>
    <row r="16" spans="1:8" s="1" customFormat="1" ht="13.5" customHeight="1">
      <c r="A16" s="26">
        <v>2</v>
      </c>
      <c r="B16" s="190" t="s">
        <v>14</v>
      </c>
      <c r="C16" s="197" t="s">
        <v>24</v>
      </c>
      <c r="D16" s="197" t="s">
        <v>25</v>
      </c>
      <c r="E16" s="198" t="s">
        <v>26</v>
      </c>
      <c r="F16" s="199">
        <v>2</v>
      </c>
      <c r="G16" s="200">
        <v>0</v>
      </c>
      <c r="H16" s="201">
        <f t="shared" ref="H16:H19" si="1">ROUND(F16*G16,2)</f>
        <v>0</v>
      </c>
    </row>
    <row r="17" spans="1:8" s="1" customFormat="1" ht="13.5" customHeight="1">
      <c r="A17" s="29">
        <v>3</v>
      </c>
      <c r="B17" s="191" t="s">
        <v>27</v>
      </c>
      <c r="C17" s="202" t="s">
        <v>28</v>
      </c>
      <c r="D17" s="202" t="s">
        <v>29</v>
      </c>
      <c r="E17" s="203" t="s">
        <v>21</v>
      </c>
      <c r="F17" s="204">
        <v>2</v>
      </c>
      <c r="G17" s="205">
        <v>0</v>
      </c>
      <c r="H17" s="201">
        <f t="shared" si="1"/>
        <v>0</v>
      </c>
    </row>
    <row r="18" spans="1:8" s="1" customFormat="1" ht="28.5" customHeight="1">
      <c r="A18" s="22"/>
      <c r="B18" s="23"/>
      <c r="C18" s="24" t="s">
        <v>30</v>
      </c>
      <c r="D18" s="24" t="s">
        <v>31</v>
      </c>
      <c r="E18" s="23"/>
      <c r="F18" s="21"/>
      <c r="G18" s="25"/>
      <c r="H18" s="25">
        <f>SUM(H19:H19)</f>
        <v>0</v>
      </c>
    </row>
    <row r="19" spans="1:8" s="1" customFormat="1" ht="55.5" customHeight="1">
      <c r="A19" s="251">
        <v>4</v>
      </c>
      <c r="B19" s="252" t="s">
        <v>14</v>
      </c>
      <c r="C19" s="253" t="s">
        <v>32</v>
      </c>
      <c r="D19" s="197" t="s">
        <v>33</v>
      </c>
      <c r="E19" s="198" t="s">
        <v>18</v>
      </c>
      <c r="F19" s="199">
        <v>62.9</v>
      </c>
      <c r="G19" s="200">
        <v>0</v>
      </c>
      <c r="H19" s="201">
        <f t="shared" si="1"/>
        <v>0</v>
      </c>
    </row>
    <row r="20" spans="1:8" s="1" customFormat="1" ht="28.5" customHeight="1">
      <c r="A20" s="22"/>
      <c r="B20" s="23"/>
      <c r="C20" s="24" t="s">
        <v>35</v>
      </c>
      <c r="D20" s="24" t="s">
        <v>36</v>
      </c>
      <c r="E20" s="23"/>
      <c r="F20" s="21"/>
      <c r="G20" s="25"/>
      <c r="H20" s="25">
        <f>SUM(H21)</f>
        <v>0</v>
      </c>
    </row>
    <row r="21" spans="1:8" s="1" customFormat="1" ht="45" customHeight="1">
      <c r="A21" s="26">
        <v>5</v>
      </c>
      <c r="B21" s="190" t="s">
        <v>14</v>
      </c>
      <c r="C21" s="206" t="s">
        <v>37</v>
      </c>
      <c r="D21" s="207" t="s">
        <v>38</v>
      </c>
      <c r="E21" s="208" t="s">
        <v>16</v>
      </c>
      <c r="F21" s="209">
        <v>14.042999999999999</v>
      </c>
      <c r="G21" s="210">
        <v>0</v>
      </c>
      <c r="H21" s="211">
        <f t="shared" ref="H21:H38" si="2">ROUND(F21*G21,2)</f>
        <v>0</v>
      </c>
    </row>
    <row r="22" spans="1:8" s="1" customFormat="1" ht="28.5" customHeight="1">
      <c r="A22" s="22"/>
      <c r="B22" s="23"/>
      <c r="C22" s="24" t="s">
        <v>39</v>
      </c>
      <c r="D22" s="24" t="s">
        <v>40</v>
      </c>
      <c r="E22" s="23"/>
      <c r="F22" s="21"/>
      <c r="G22" s="25"/>
      <c r="H22" s="25">
        <f>H23+H33+H39+H49+H52+H56+H61+H64+H70</f>
        <v>0</v>
      </c>
    </row>
    <row r="23" spans="1:8" s="1" customFormat="1" ht="28.5" customHeight="1">
      <c r="A23" s="22"/>
      <c r="B23" s="23"/>
      <c r="C23" s="24" t="s">
        <v>42</v>
      </c>
      <c r="D23" s="24" t="s">
        <v>43</v>
      </c>
      <c r="E23" s="23"/>
      <c r="F23" s="21"/>
      <c r="G23" s="25"/>
      <c r="H23" s="25">
        <f>SUM(H24:H32)</f>
        <v>0</v>
      </c>
    </row>
    <row r="24" spans="1:8" s="1" customFormat="1" ht="24" customHeight="1">
      <c r="A24" s="26">
        <v>6</v>
      </c>
      <c r="B24" s="190" t="s">
        <v>14</v>
      </c>
      <c r="C24" s="197" t="s">
        <v>45</v>
      </c>
      <c r="D24" s="197" t="s">
        <v>46</v>
      </c>
      <c r="E24" s="198" t="s">
        <v>44</v>
      </c>
      <c r="F24" s="199">
        <v>1</v>
      </c>
      <c r="G24" s="200">
        <v>0</v>
      </c>
      <c r="H24" s="201">
        <f t="shared" si="2"/>
        <v>0</v>
      </c>
    </row>
    <row r="25" spans="1:8" s="1" customFormat="1" ht="24" customHeight="1">
      <c r="A25" s="26">
        <v>7</v>
      </c>
      <c r="B25" s="190" t="s">
        <v>14</v>
      </c>
      <c r="C25" s="197" t="s">
        <v>47</v>
      </c>
      <c r="D25" s="197" t="s">
        <v>48</v>
      </c>
      <c r="E25" s="198" t="s">
        <v>44</v>
      </c>
      <c r="F25" s="199">
        <v>1</v>
      </c>
      <c r="G25" s="200">
        <v>0</v>
      </c>
      <c r="H25" s="201">
        <f t="shared" si="2"/>
        <v>0</v>
      </c>
    </row>
    <row r="26" spans="1:8" s="1" customFormat="1" ht="24" customHeight="1">
      <c r="A26" s="26">
        <v>8</v>
      </c>
      <c r="B26" s="190" t="s">
        <v>14</v>
      </c>
      <c r="C26" s="197" t="s">
        <v>49</v>
      </c>
      <c r="D26" s="197" t="s">
        <v>50</v>
      </c>
      <c r="E26" s="198" t="s">
        <v>44</v>
      </c>
      <c r="F26" s="199">
        <v>1</v>
      </c>
      <c r="G26" s="200">
        <v>0</v>
      </c>
      <c r="H26" s="201">
        <f t="shared" si="2"/>
        <v>0</v>
      </c>
    </row>
    <row r="27" spans="1:8" s="1" customFormat="1" ht="24" customHeight="1">
      <c r="A27" s="26">
        <v>9</v>
      </c>
      <c r="B27" s="190" t="s">
        <v>14</v>
      </c>
      <c r="C27" s="197" t="s">
        <v>51</v>
      </c>
      <c r="D27" s="197" t="s">
        <v>52</v>
      </c>
      <c r="E27" s="198" t="s">
        <v>15</v>
      </c>
      <c r="F27" s="199">
        <v>1</v>
      </c>
      <c r="G27" s="200">
        <v>0</v>
      </c>
      <c r="H27" s="201">
        <f t="shared" si="2"/>
        <v>0</v>
      </c>
    </row>
    <row r="28" spans="1:8" s="1" customFormat="1" ht="13.5" customHeight="1">
      <c r="A28" s="29">
        <v>10</v>
      </c>
      <c r="B28" s="191" t="s">
        <v>53</v>
      </c>
      <c r="C28" s="202" t="s">
        <v>54</v>
      </c>
      <c r="D28" s="202" t="s">
        <v>55</v>
      </c>
      <c r="E28" s="203" t="s">
        <v>21</v>
      </c>
      <c r="F28" s="204">
        <v>3</v>
      </c>
      <c r="G28" s="205">
        <v>0</v>
      </c>
      <c r="H28" s="201">
        <f t="shared" si="2"/>
        <v>0</v>
      </c>
    </row>
    <row r="29" spans="1:8" s="1" customFormat="1" ht="13.5" customHeight="1">
      <c r="A29" s="29">
        <v>11</v>
      </c>
      <c r="B29" s="191" t="s">
        <v>53</v>
      </c>
      <c r="C29" s="202" t="s">
        <v>56</v>
      </c>
      <c r="D29" s="202" t="s">
        <v>57</v>
      </c>
      <c r="E29" s="203" t="s">
        <v>21</v>
      </c>
      <c r="F29" s="204">
        <v>3</v>
      </c>
      <c r="G29" s="205">
        <v>0</v>
      </c>
      <c r="H29" s="201">
        <f t="shared" si="2"/>
        <v>0</v>
      </c>
    </row>
    <row r="30" spans="1:8" s="1" customFormat="1" ht="13.5" customHeight="1">
      <c r="A30" s="29">
        <v>12</v>
      </c>
      <c r="B30" s="191" t="s">
        <v>53</v>
      </c>
      <c r="C30" s="202" t="s">
        <v>58</v>
      </c>
      <c r="D30" s="202" t="s">
        <v>59</v>
      </c>
      <c r="E30" s="203" t="s">
        <v>21</v>
      </c>
      <c r="F30" s="204">
        <v>3</v>
      </c>
      <c r="G30" s="205">
        <v>0</v>
      </c>
      <c r="H30" s="201">
        <f t="shared" si="2"/>
        <v>0</v>
      </c>
    </row>
    <row r="31" spans="1:8" s="1" customFormat="1" ht="24" customHeight="1">
      <c r="A31" s="29">
        <v>13</v>
      </c>
      <c r="B31" s="191" t="s">
        <v>53</v>
      </c>
      <c r="C31" s="202" t="s">
        <v>60</v>
      </c>
      <c r="D31" s="202" t="s">
        <v>61</v>
      </c>
      <c r="E31" s="203" t="s">
        <v>21</v>
      </c>
      <c r="F31" s="204">
        <v>3</v>
      </c>
      <c r="G31" s="205">
        <v>0</v>
      </c>
      <c r="H31" s="201">
        <f t="shared" si="2"/>
        <v>0</v>
      </c>
    </row>
    <row r="32" spans="1:8" s="1" customFormat="1" ht="34.5" customHeight="1">
      <c r="A32" s="26">
        <v>14</v>
      </c>
      <c r="B32" s="190" t="s">
        <v>14</v>
      </c>
      <c r="C32" s="197" t="s">
        <v>62</v>
      </c>
      <c r="D32" s="197" t="s">
        <v>63</v>
      </c>
      <c r="E32" s="198" t="s">
        <v>41</v>
      </c>
      <c r="F32" s="199">
        <v>136.5</v>
      </c>
      <c r="G32" s="200">
        <v>0</v>
      </c>
      <c r="H32" s="201">
        <f t="shared" si="2"/>
        <v>0</v>
      </c>
    </row>
    <row r="33" spans="1:8" s="1" customFormat="1" ht="28.5" customHeight="1">
      <c r="A33" s="22"/>
      <c r="B33" s="23"/>
      <c r="C33" s="24" t="s">
        <v>64</v>
      </c>
      <c r="D33" s="24" t="s">
        <v>65</v>
      </c>
      <c r="E33" s="23"/>
      <c r="F33" s="21"/>
      <c r="G33" s="25"/>
      <c r="H33" s="25">
        <f>SUM(H34:H38)</f>
        <v>0</v>
      </c>
    </row>
    <row r="34" spans="1:8" s="1" customFormat="1" ht="13.5" customHeight="1">
      <c r="A34" s="26">
        <v>15</v>
      </c>
      <c r="B34" s="190" t="s">
        <v>14</v>
      </c>
      <c r="C34" s="197" t="s">
        <v>66</v>
      </c>
      <c r="D34" s="197" t="s">
        <v>67</v>
      </c>
      <c r="E34" s="198" t="s">
        <v>15</v>
      </c>
      <c r="F34" s="199">
        <v>1</v>
      </c>
      <c r="G34" s="200">
        <v>0</v>
      </c>
      <c r="H34" s="201">
        <f t="shared" si="2"/>
        <v>0</v>
      </c>
    </row>
    <row r="35" spans="1:8" s="1" customFormat="1" ht="13.5" customHeight="1">
      <c r="A35" s="26">
        <v>16</v>
      </c>
      <c r="B35" s="190" t="s">
        <v>14</v>
      </c>
      <c r="C35" s="197" t="s">
        <v>68</v>
      </c>
      <c r="D35" s="197" t="s">
        <v>69</v>
      </c>
      <c r="E35" s="198" t="s">
        <v>26</v>
      </c>
      <c r="F35" s="199">
        <v>1</v>
      </c>
      <c r="G35" s="200">
        <v>0</v>
      </c>
      <c r="H35" s="201">
        <f t="shared" si="2"/>
        <v>0</v>
      </c>
    </row>
    <row r="36" spans="1:8" s="1" customFormat="1" ht="24" customHeight="1">
      <c r="A36" s="26">
        <v>17</v>
      </c>
      <c r="B36" s="190" t="s">
        <v>14</v>
      </c>
      <c r="C36" s="197" t="s">
        <v>70</v>
      </c>
      <c r="D36" s="197" t="s">
        <v>71</v>
      </c>
      <c r="E36" s="198" t="s">
        <v>26</v>
      </c>
      <c r="F36" s="199">
        <v>3</v>
      </c>
      <c r="G36" s="200">
        <v>0</v>
      </c>
      <c r="H36" s="201">
        <f t="shared" si="2"/>
        <v>0</v>
      </c>
    </row>
    <row r="37" spans="1:8" s="1" customFormat="1" ht="24" customHeight="1">
      <c r="A37" s="26">
        <v>18</v>
      </c>
      <c r="B37" s="190" t="s">
        <v>14</v>
      </c>
      <c r="C37" s="197" t="s">
        <v>72</v>
      </c>
      <c r="D37" s="197" t="s">
        <v>73</v>
      </c>
      <c r="E37" s="198" t="s">
        <v>26</v>
      </c>
      <c r="F37" s="199">
        <v>3</v>
      </c>
      <c r="G37" s="200">
        <v>0</v>
      </c>
      <c r="H37" s="201">
        <f t="shared" si="2"/>
        <v>0</v>
      </c>
    </row>
    <row r="38" spans="1:8" s="1" customFormat="1" ht="13.5" customHeight="1">
      <c r="A38" s="26">
        <v>19</v>
      </c>
      <c r="B38" s="190" t="s">
        <v>14</v>
      </c>
      <c r="C38" s="197" t="s">
        <v>74</v>
      </c>
      <c r="D38" s="197" t="s">
        <v>75</v>
      </c>
      <c r="E38" s="198" t="s">
        <v>26</v>
      </c>
      <c r="F38" s="199">
        <v>1</v>
      </c>
      <c r="G38" s="200">
        <v>0</v>
      </c>
      <c r="H38" s="201">
        <f t="shared" si="2"/>
        <v>0</v>
      </c>
    </row>
    <row r="39" spans="1:8" s="1" customFormat="1" ht="28.5" customHeight="1">
      <c r="A39" s="22"/>
      <c r="B39" s="23"/>
      <c r="C39" s="24" t="s">
        <v>76</v>
      </c>
      <c r="D39" s="24" t="s">
        <v>77</v>
      </c>
      <c r="E39" s="23"/>
      <c r="F39" s="21"/>
      <c r="G39" s="25"/>
      <c r="H39" s="25">
        <f>SUM(H40:H48)</f>
        <v>0</v>
      </c>
    </row>
    <row r="40" spans="1:8" s="1" customFormat="1" ht="24" customHeight="1">
      <c r="A40" s="26">
        <v>20</v>
      </c>
      <c r="B40" s="190" t="s">
        <v>14</v>
      </c>
      <c r="C40" s="197" t="s">
        <v>78</v>
      </c>
      <c r="D40" s="197" t="s">
        <v>79</v>
      </c>
      <c r="E40" s="198" t="s">
        <v>15</v>
      </c>
      <c r="F40" s="199">
        <v>1</v>
      </c>
      <c r="G40" s="200">
        <v>0</v>
      </c>
      <c r="H40" s="201">
        <f t="shared" ref="H40:H62" si="3">ROUND(F40*G40,2)</f>
        <v>0</v>
      </c>
    </row>
    <row r="41" spans="1:8" s="1" customFormat="1" ht="24" customHeight="1">
      <c r="A41" s="26">
        <v>21</v>
      </c>
      <c r="B41" s="190" t="s">
        <v>14</v>
      </c>
      <c r="C41" s="197" t="s">
        <v>80</v>
      </c>
      <c r="D41" s="197" t="s">
        <v>81</v>
      </c>
      <c r="E41" s="198" t="s">
        <v>15</v>
      </c>
      <c r="F41" s="199">
        <v>1</v>
      </c>
      <c r="G41" s="200">
        <v>0</v>
      </c>
      <c r="H41" s="201">
        <f t="shared" si="3"/>
        <v>0</v>
      </c>
    </row>
    <row r="42" spans="1:8" s="1" customFormat="1" ht="13.5" customHeight="1">
      <c r="A42" s="26">
        <v>22</v>
      </c>
      <c r="B42" s="190" t="s">
        <v>14</v>
      </c>
      <c r="C42" s="197" t="s">
        <v>82</v>
      </c>
      <c r="D42" s="197" t="s">
        <v>83</v>
      </c>
      <c r="E42" s="198" t="s">
        <v>26</v>
      </c>
      <c r="F42" s="199">
        <v>1</v>
      </c>
      <c r="G42" s="200">
        <v>0</v>
      </c>
      <c r="H42" s="201">
        <f t="shared" si="3"/>
        <v>0</v>
      </c>
    </row>
    <row r="43" spans="1:8" s="1" customFormat="1" ht="34.5" customHeight="1">
      <c r="A43" s="26">
        <v>23</v>
      </c>
      <c r="B43" s="190" t="s">
        <v>14</v>
      </c>
      <c r="C43" s="197" t="s">
        <v>84</v>
      </c>
      <c r="D43" s="197" t="s">
        <v>85</v>
      </c>
      <c r="E43" s="198" t="s">
        <v>21</v>
      </c>
      <c r="F43" s="199">
        <v>1</v>
      </c>
      <c r="G43" s="200">
        <v>0</v>
      </c>
      <c r="H43" s="201">
        <f t="shared" si="3"/>
        <v>0</v>
      </c>
    </row>
    <row r="44" spans="1:8" s="1" customFormat="1" ht="45" customHeight="1">
      <c r="A44" s="29">
        <v>24</v>
      </c>
      <c r="B44" s="191" t="s">
        <v>86</v>
      </c>
      <c r="C44" s="202" t="s">
        <v>87</v>
      </c>
      <c r="D44" s="202" t="s">
        <v>88</v>
      </c>
      <c r="E44" s="203" t="s">
        <v>21</v>
      </c>
      <c r="F44" s="204">
        <v>1</v>
      </c>
      <c r="G44" s="205">
        <v>0</v>
      </c>
      <c r="H44" s="201">
        <f t="shared" si="3"/>
        <v>0</v>
      </c>
    </row>
    <row r="45" spans="1:8" s="1" customFormat="1" ht="34.5" customHeight="1">
      <c r="A45" s="26">
        <v>25</v>
      </c>
      <c r="B45" s="190" t="s">
        <v>14</v>
      </c>
      <c r="C45" s="197" t="s">
        <v>89</v>
      </c>
      <c r="D45" s="197" t="s">
        <v>90</v>
      </c>
      <c r="E45" s="198" t="s">
        <v>21</v>
      </c>
      <c r="F45" s="199">
        <v>1</v>
      </c>
      <c r="G45" s="200">
        <v>0</v>
      </c>
      <c r="H45" s="201">
        <f t="shared" si="3"/>
        <v>0</v>
      </c>
    </row>
    <row r="46" spans="1:8" s="1" customFormat="1" ht="45" customHeight="1">
      <c r="A46" s="29">
        <v>26</v>
      </c>
      <c r="B46" s="191" t="s">
        <v>86</v>
      </c>
      <c r="C46" s="202" t="s">
        <v>91</v>
      </c>
      <c r="D46" s="202" t="s">
        <v>92</v>
      </c>
      <c r="E46" s="203" t="s">
        <v>21</v>
      </c>
      <c r="F46" s="204">
        <v>1</v>
      </c>
      <c r="G46" s="205">
        <v>0</v>
      </c>
      <c r="H46" s="201">
        <f t="shared" si="3"/>
        <v>0</v>
      </c>
    </row>
    <row r="47" spans="1:8" s="1" customFormat="1" ht="13.5" customHeight="1">
      <c r="A47" s="29">
        <v>27</v>
      </c>
      <c r="B47" s="191" t="s">
        <v>93</v>
      </c>
      <c r="C47" s="202" t="s">
        <v>94</v>
      </c>
      <c r="D47" s="202" t="s">
        <v>365</v>
      </c>
      <c r="E47" s="203" t="s">
        <v>21</v>
      </c>
      <c r="F47" s="204">
        <v>2</v>
      </c>
      <c r="G47" s="205">
        <v>0</v>
      </c>
      <c r="H47" s="201">
        <f t="shared" si="3"/>
        <v>0</v>
      </c>
    </row>
    <row r="48" spans="1:8" s="1" customFormat="1" ht="34.5" customHeight="1">
      <c r="A48" s="26">
        <v>28</v>
      </c>
      <c r="B48" s="190" t="s">
        <v>14</v>
      </c>
      <c r="C48" s="197" t="s">
        <v>95</v>
      </c>
      <c r="D48" s="197" t="s">
        <v>96</v>
      </c>
      <c r="E48" s="198" t="s">
        <v>41</v>
      </c>
      <c r="F48" s="199">
        <v>235.3</v>
      </c>
      <c r="G48" s="200">
        <v>0</v>
      </c>
      <c r="H48" s="201">
        <f t="shared" si="3"/>
        <v>0</v>
      </c>
    </row>
    <row r="49" spans="1:8" s="1" customFormat="1" ht="28.5" customHeight="1">
      <c r="A49" s="22"/>
      <c r="B49" s="23"/>
      <c r="C49" s="24" t="s">
        <v>98</v>
      </c>
      <c r="D49" s="24" t="s">
        <v>99</v>
      </c>
      <c r="E49" s="23"/>
      <c r="F49" s="21"/>
      <c r="G49" s="25"/>
      <c r="H49" s="25">
        <f>SUM(H50:H51)</f>
        <v>0</v>
      </c>
    </row>
    <row r="50" spans="1:8" s="1" customFormat="1" ht="24" customHeight="1">
      <c r="A50" s="26">
        <v>29</v>
      </c>
      <c r="B50" s="190" t="s">
        <v>14</v>
      </c>
      <c r="C50" s="197" t="s">
        <v>100</v>
      </c>
      <c r="D50" s="197" t="s">
        <v>101</v>
      </c>
      <c r="E50" s="198" t="s">
        <v>18</v>
      </c>
      <c r="F50" s="199">
        <v>62.9</v>
      </c>
      <c r="G50" s="200">
        <v>0</v>
      </c>
      <c r="H50" s="201">
        <f t="shared" si="3"/>
        <v>0</v>
      </c>
    </row>
    <row r="51" spans="1:8" s="1" customFormat="1" ht="34.5" customHeight="1">
      <c r="A51" s="26">
        <v>30</v>
      </c>
      <c r="B51" s="190" t="s">
        <v>14</v>
      </c>
      <c r="C51" s="197" t="s">
        <v>102</v>
      </c>
      <c r="D51" s="197" t="s">
        <v>103</v>
      </c>
      <c r="E51" s="198" t="s">
        <v>41</v>
      </c>
      <c r="F51" s="199">
        <v>761.09</v>
      </c>
      <c r="G51" s="200">
        <v>0</v>
      </c>
      <c r="H51" s="201">
        <f t="shared" si="3"/>
        <v>0</v>
      </c>
    </row>
    <row r="52" spans="1:8" s="1" customFormat="1" ht="28.5" customHeight="1">
      <c r="A52" s="22"/>
      <c r="B52" s="23"/>
      <c r="C52" s="24" t="s">
        <v>104</v>
      </c>
      <c r="D52" s="24" t="s">
        <v>105</v>
      </c>
      <c r="E52" s="23"/>
      <c r="F52" s="21"/>
      <c r="G52" s="25"/>
      <c r="H52" s="25">
        <f>SUM(H53:H55)</f>
        <v>0</v>
      </c>
    </row>
    <row r="53" spans="1:8" s="1" customFormat="1" ht="24" customHeight="1">
      <c r="A53" s="26">
        <v>31</v>
      </c>
      <c r="B53" s="190" t="s">
        <v>14</v>
      </c>
      <c r="C53" s="197" t="s">
        <v>106</v>
      </c>
      <c r="D53" s="197" t="s">
        <v>107</v>
      </c>
      <c r="E53" s="198" t="s">
        <v>18</v>
      </c>
      <c r="F53" s="199">
        <v>3</v>
      </c>
      <c r="G53" s="200">
        <v>0</v>
      </c>
      <c r="H53" s="201">
        <f t="shared" si="3"/>
        <v>0</v>
      </c>
    </row>
    <row r="54" spans="1:8" s="1" customFormat="1" ht="13.5" customHeight="1">
      <c r="A54" s="29">
        <v>32</v>
      </c>
      <c r="B54" s="191" t="s">
        <v>104</v>
      </c>
      <c r="C54" s="202" t="s">
        <v>108</v>
      </c>
      <c r="D54" s="202" t="s">
        <v>109</v>
      </c>
      <c r="E54" s="203" t="s">
        <v>26</v>
      </c>
      <c r="F54" s="204">
        <v>3</v>
      </c>
      <c r="G54" s="205">
        <v>0</v>
      </c>
      <c r="H54" s="201">
        <f t="shared" si="3"/>
        <v>0</v>
      </c>
    </row>
    <row r="55" spans="1:8" s="1" customFormat="1" ht="34.5" customHeight="1">
      <c r="A55" s="26">
        <v>33</v>
      </c>
      <c r="B55" s="190" t="s">
        <v>14</v>
      </c>
      <c r="C55" s="197" t="s">
        <v>110</v>
      </c>
      <c r="D55" s="197" t="s">
        <v>111</v>
      </c>
      <c r="E55" s="198" t="s">
        <v>41</v>
      </c>
      <c r="F55" s="199">
        <v>27.9</v>
      </c>
      <c r="G55" s="200">
        <v>0</v>
      </c>
      <c r="H55" s="201">
        <f t="shared" si="3"/>
        <v>0</v>
      </c>
    </row>
    <row r="56" spans="1:8" s="1" customFormat="1" ht="28.5" customHeight="1">
      <c r="A56" s="22"/>
      <c r="B56" s="23"/>
      <c r="C56" s="24" t="s">
        <v>112</v>
      </c>
      <c r="D56" s="24" t="s">
        <v>113</v>
      </c>
      <c r="E56" s="23"/>
      <c r="F56" s="21"/>
      <c r="G56" s="25"/>
      <c r="H56" s="25">
        <f>SUM(H57:H60)</f>
        <v>0</v>
      </c>
    </row>
    <row r="57" spans="1:8" s="1" customFormat="1" ht="24" customHeight="1">
      <c r="A57" s="26">
        <v>34</v>
      </c>
      <c r="B57" s="190" t="s">
        <v>14</v>
      </c>
      <c r="C57" s="197" t="s">
        <v>114</v>
      </c>
      <c r="D57" s="197" t="s">
        <v>115</v>
      </c>
      <c r="E57" s="198" t="s">
        <v>18</v>
      </c>
      <c r="F57" s="199">
        <v>19.192</v>
      </c>
      <c r="G57" s="200">
        <v>0</v>
      </c>
      <c r="H57" s="201">
        <f t="shared" si="3"/>
        <v>0</v>
      </c>
    </row>
    <row r="58" spans="1:8" s="1" customFormat="1" ht="24" customHeight="1">
      <c r="A58" s="26">
        <v>35</v>
      </c>
      <c r="B58" s="190" t="s">
        <v>14</v>
      </c>
      <c r="C58" s="197" t="s">
        <v>116</v>
      </c>
      <c r="D58" s="197" t="s">
        <v>117</v>
      </c>
      <c r="E58" s="198" t="s">
        <v>18</v>
      </c>
      <c r="F58" s="199">
        <v>19.192</v>
      </c>
      <c r="G58" s="200">
        <v>0</v>
      </c>
      <c r="H58" s="201">
        <f t="shared" si="3"/>
        <v>0</v>
      </c>
    </row>
    <row r="59" spans="1:8" s="1" customFormat="1" ht="45" customHeight="1">
      <c r="A59" s="26">
        <v>36</v>
      </c>
      <c r="B59" s="190" t="s">
        <v>14</v>
      </c>
      <c r="C59" s="197" t="s">
        <v>118</v>
      </c>
      <c r="D59" s="197" t="s">
        <v>119</v>
      </c>
      <c r="E59" s="198" t="s">
        <v>18</v>
      </c>
      <c r="F59" s="199">
        <v>548.10199999999998</v>
      </c>
      <c r="G59" s="200">
        <v>0</v>
      </c>
      <c r="H59" s="201">
        <f t="shared" si="3"/>
        <v>0</v>
      </c>
    </row>
    <row r="60" spans="1:8" s="1" customFormat="1" ht="34.5" customHeight="1">
      <c r="A60" s="26">
        <v>37</v>
      </c>
      <c r="B60" s="190" t="s">
        <v>14</v>
      </c>
      <c r="C60" s="197" t="s">
        <v>120</v>
      </c>
      <c r="D60" s="197" t="s">
        <v>121</v>
      </c>
      <c r="E60" s="198" t="s">
        <v>18</v>
      </c>
      <c r="F60" s="199">
        <v>149.53899999999999</v>
      </c>
      <c r="G60" s="200">
        <v>0</v>
      </c>
      <c r="H60" s="201">
        <f t="shared" si="3"/>
        <v>0</v>
      </c>
    </row>
    <row r="61" spans="1:8" s="1" customFormat="1" ht="28.5" customHeight="1">
      <c r="A61" s="22"/>
      <c r="B61" s="23"/>
      <c r="C61" s="24" t="s">
        <v>122</v>
      </c>
      <c r="D61" s="24" t="s">
        <v>123</v>
      </c>
      <c r="E61" s="23"/>
      <c r="F61" s="21"/>
      <c r="G61" s="25"/>
      <c r="H61" s="25">
        <f>SUM(H62:H63)</f>
        <v>0</v>
      </c>
    </row>
    <row r="62" spans="1:8" s="1" customFormat="1" ht="13.5" customHeight="1">
      <c r="A62" s="26">
        <v>38</v>
      </c>
      <c r="B62" s="190" t="s">
        <v>14</v>
      </c>
      <c r="C62" s="197" t="s">
        <v>124</v>
      </c>
      <c r="D62" s="197" t="s">
        <v>125</v>
      </c>
      <c r="E62" s="198" t="s">
        <v>26</v>
      </c>
      <c r="F62" s="199">
        <v>1</v>
      </c>
      <c r="G62" s="200">
        <v>0</v>
      </c>
      <c r="H62" s="201">
        <f t="shared" si="3"/>
        <v>0</v>
      </c>
    </row>
    <row r="63" spans="1:8" s="1" customFormat="1" ht="13.5" customHeight="1">
      <c r="A63" s="26">
        <v>39</v>
      </c>
      <c r="B63" s="190" t="s">
        <v>14</v>
      </c>
      <c r="C63" s="197" t="s">
        <v>126</v>
      </c>
      <c r="D63" s="197" t="s">
        <v>127</v>
      </c>
      <c r="E63" s="198" t="s">
        <v>26</v>
      </c>
      <c r="F63" s="199">
        <v>2</v>
      </c>
      <c r="G63" s="200">
        <v>0</v>
      </c>
      <c r="H63" s="201">
        <f t="shared" ref="H63:H68" si="4">ROUND(F63*G63,2)</f>
        <v>0</v>
      </c>
    </row>
    <row r="64" spans="1:8" s="1" customFormat="1" ht="28.5" customHeight="1">
      <c r="A64" s="22"/>
      <c r="B64" s="23"/>
      <c r="C64" s="24" t="s">
        <v>128</v>
      </c>
      <c r="D64" s="24" t="s">
        <v>129</v>
      </c>
      <c r="E64" s="23"/>
      <c r="F64" s="21"/>
      <c r="G64" s="25"/>
      <c r="H64" s="25">
        <f>SUM(H65:H68)</f>
        <v>0</v>
      </c>
    </row>
    <row r="65" spans="1:8" s="1" customFormat="1" ht="13.5" customHeight="1">
      <c r="A65" s="26">
        <v>40</v>
      </c>
      <c r="B65" s="190" t="s">
        <v>14</v>
      </c>
      <c r="C65" s="197" t="s">
        <v>130</v>
      </c>
      <c r="D65" s="197" t="s">
        <v>131</v>
      </c>
      <c r="E65" s="198" t="s">
        <v>15</v>
      </c>
      <c r="F65" s="199">
        <v>1</v>
      </c>
      <c r="G65" s="200">
        <v>0</v>
      </c>
      <c r="H65" s="201">
        <f t="shared" si="4"/>
        <v>0</v>
      </c>
    </row>
    <row r="66" spans="1:8" s="1" customFormat="1" ht="13.5" customHeight="1">
      <c r="A66" s="26">
        <v>41</v>
      </c>
      <c r="B66" s="190" t="s">
        <v>14</v>
      </c>
      <c r="C66" s="197" t="s">
        <v>132</v>
      </c>
      <c r="D66" s="197" t="s">
        <v>133</v>
      </c>
      <c r="E66" s="198" t="s">
        <v>15</v>
      </c>
      <c r="F66" s="199">
        <v>1</v>
      </c>
      <c r="G66" s="200">
        <v>0</v>
      </c>
      <c r="H66" s="201">
        <f t="shared" si="4"/>
        <v>0</v>
      </c>
    </row>
    <row r="67" spans="1:8" s="1" customFormat="1" ht="13.5" customHeight="1">
      <c r="A67" s="26">
        <v>42</v>
      </c>
      <c r="B67" s="190" t="s">
        <v>14</v>
      </c>
      <c r="C67" s="197" t="s">
        <v>134</v>
      </c>
      <c r="D67" s="197" t="s">
        <v>135</v>
      </c>
      <c r="E67" s="198" t="s">
        <v>15</v>
      </c>
      <c r="F67" s="199">
        <v>1</v>
      </c>
      <c r="G67" s="200">
        <v>0</v>
      </c>
      <c r="H67" s="201">
        <f t="shared" si="4"/>
        <v>0</v>
      </c>
    </row>
    <row r="68" spans="1:8" s="1" customFormat="1" ht="13.5" customHeight="1">
      <c r="A68" s="26">
        <v>43</v>
      </c>
      <c r="B68" s="190" t="s">
        <v>14</v>
      </c>
      <c r="C68" s="197" t="s">
        <v>136</v>
      </c>
      <c r="D68" s="197" t="s">
        <v>137</v>
      </c>
      <c r="E68" s="198" t="s">
        <v>15</v>
      </c>
      <c r="F68" s="199">
        <v>1</v>
      </c>
      <c r="G68" s="200">
        <v>0</v>
      </c>
      <c r="H68" s="201">
        <f t="shared" si="4"/>
        <v>0</v>
      </c>
    </row>
    <row r="69" spans="1:8" s="1" customFormat="1" ht="13.5" customHeight="1">
      <c r="A69" s="33"/>
      <c r="B69" s="34"/>
      <c r="C69" s="35"/>
      <c r="D69" s="35"/>
      <c r="E69" s="34"/>
      <c r="F69" s="36"/>
      <c r="G69" s="37"/>
      <c r="H69" s="37"/>
    </row>
    <row r="70" spans="1:8" s="1" customFormat="1" ht="13.5" customHeight="1">
      <c r="A70" s="22"/>
      <c r="B70" s="23"/>
      <c r="C70" s="24" t="s">
        <v>138</v>
      </c>
      <c r="D70" s="24" t="s">
        <v>139</v>
      </c>
      <c r="E70" s="23"/>
      <c r="F70" s="21"/>
      <c r="G70" s="25"/>
      <c r="H70" s="25">
        <f>SUM(H71:H75)</f>
        <v>0</v>
      </c>
    </row>
    <row r="71" spans="1:8" s="1" customFormat="1" ht="33.75">
      <c r="A71" s="26">
        <v>44</v>
      </c>
      <c r="B71" s="190" t="s">
        <v>140</v>
      </c>
      <c r="C71" s="197" t="s">
        <v>141</v>
      </c>
      <c r="D71" s="197" t="s">
        <v>142</v>
      </c>
      <c r="E71" s="198" t="s">
        <v>15</v>
      </c>
      <c r="F71" s="199">
        <v>1</v>
      </c>
      <c r="G71" s="200">
        <v>0</v>
      </c>
      <c r="H71" s="201">
        <f t="shared" ref="H71:H75" si="5">ROUND(F71*G71,2)</f>
        <v>0</v>
      </c>
    </row>
    <row r="72" spans="1:8" s="1" customFormat="1" ht="24" customHeight="1">
      <c r="A72" s="26">
        <v>45</v>
      </c>
      <c r="B72" s="190" t="s">
        <v>140</v>
      </c>
      <c r="C72" s="197" t="s">
        <v>143</v>
      </c>
      <c r="D72" s="197" t="s">
        <v>144</v>
      </c>
      <c r="E72" s="198" t="s">
        <v>15</v>
      </c>
      <c r="F72" s="199">
        <v>1</v>
      </c>
      <c r="G72" s="200">
        <v>0</v>
      </c>
      <c r="H72" s="201">
        <f t="shared" si="5"/>
        <v>0</v>
      </c>
    </row>
    <row r="73" spans="1:8" ht="22.5">
      <c r="A73" s="26">
        <v>46</v>
      </c>
      <c r="B73" s="190" t="s">
        <v>140</v>
      </c>
      <c r="C73" s="197" t="s">
        <v>145</v>
      </c>
      <c r="D73" s="197" t="s">
        <v>146</v>
      </c>
      <c r="E73" s="198" t="s">
        <v>15</v>
      </c>
      <c r="F73" s="199">
        <v>1</v>
      </c>
      <c r="G73" s="200">
        <v>0</v>
      </c>
      <c r="H73" s="201">
        <f t="shared" si="5"/>
        <v>0</v>
      </c>
    </row>
    <row r="74" spans="1:8" ht="22.5">
      <c r="A74" s="26">
        <v>47</v>
      </c>
      <c r="B74" s="190" t="s">
        <v>140</v>
      </c>
      <c r="C74" s="197" t="s">
        <v>147</v>
      </c>
      <c r="D74" s="197" t="s">
        <v>148</v>
      </c>
      <c r="E74" s="198" t="s">
        <v>15</v>
      </c>
      <c r="F74" s="199">
        <v>1</v>
      </c>
      <c r="G74" s="200">
        <v>0</v>
      </c>
      <c r="H74" s="201">
        <f t="shared" si="5"/>
        <v>0</v>
      </c>
    </row>
    <row r="75" spans="1:8" ht="22.5">
      <c r="A75" s="26">
        <v>48</v>
      </c>
      <c r="B75" s="190" t="s">
        <v>140</v>
      </c>
      <c r="C75" s="197" t="s">
        <v>149</v>
      </c>
      <c r="D75" s="197" t="s">
        <v>150</v>
      </c>
      <c r="E75" s="198" t="s">
        <v>15</v>
      </c>
      <c r="F75" s="199">
        <v>1</v>
      </c>
      <c r="G75" s="200">
        <v>0</v>
      </c>
      <c r="H75" s="201">
        <f t="shared" si="5"/>
        <v>0</v>
      </c>
    </row>
    <row r="76" spans="1:8">
      <c r="A76" s="30"/>
      <c r="B76" s="31"/>
      <c r="C76" s="32"/>
      <c r="D76" s="32"/>
      <c r="E76" s="31"/>
      <c r="F76" s="27"/>
      <c r="G76" s="28"/>
      <c r="H76" s="28"/>
    </row>
    <row r="77" spans="1:8">
      <c r="A77" s="30"/>
      <c r="B77" s="31"/>
      <c r="C77" s="32"/>
      <c r="D77" s="38" t="s">
        <v>151</v>
      </c>
      <c r="E77" s="39"/>
      <c r="F77" s="40"/>
      <c r="G77" s="41"/>
      <c r="H77" s="42">
        <f>H12+H22</f>
        <v>0</v>
      </c>
    </row>
    <row r="78" spans="1:8">
      <c r="A78" s="30"/>
      <c r="B78" s="31"/>
      <c r="C78" s="32"/>
      <c r="D78" s="32"/>
      <c r="E78" s="31"/>
      <c r="F78" s="27"/>
      <c r="G78" s="28"/>
      <c r="H78" s="28"/>
    </row>
  </sheetData>
  <mergeCells count="2">
    <mergeCell ref="A1:H1"/>
    <mergeCell ref="C6:D6"/>
  </mergeCells>
  <pageMargins left="0.7" right="0.7" top="0.75" bottom="0.75" header="0.3" footer="0.3"/>
  <pageSetup paperSize="9" scale="34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"/>
  <sheetViews>
    <sheetView workbookViewId="0">
      <selection activeCell="E17" sqref="E17"/>
    </sheetView>
  </sheetViews>
  <sheetFormatPr defaultRowHeight="15"/>
  <cols>
    <col min="5" max="5" width="35.42578125" customWidth="1"/>
  </cols>
  <sheetData>
    <row r="1" spans="1:9" ht="22.5">
      <c r="A1" s="45" t="s">
        <v>158</v>
      </c>
      <c r="B1" s="46" t="s">
        <v>159</v>
      </c>
      <c r="C1" s="46" t="s">
        <v>4</v>
      </c>
      <c r="D1" s="46" t="s">
        <v>5</v>
      </c>
      <c r="E1" s="46" t="s">
        <v>6</v>
      </c>
      <c r="F1" s="46" t="s">
        <v>7</v>
      </c>
      <c r="G1" s="46" t="s">
        <v>160</v>
      </c>
      <c r="H1" s="46" t="s">
        <v>8</v>
      </c>
      <c r="I1" s="46" t="s">
        <v>9</v>
      </c>
    </row>
    <row r="2" spans="1:9">
      <c r="A2" s="47">
        <v>1</v>
      </c>
      <c r="B2" s="48">
        <v>2</v>
      </c>
      <c r="C2" s="48">
        <v>3</v>
      </c>
      <c r="D2" s="48">
        <v>4</v>
      </c>
      <c r="E2" s="48">
        <v>5</v>
      </c>
      <c r="F2" s="48">
        <v>6</v>
      </c>
      <c r="G2" s="48">
        <v>7</v>
      </c>
      <c r="H2" s="48">
        <v>8</v>
      </c>
      <c r="I2" s="48">
        <v>9</v>
      </c>
    </row>
    <row r="3" spans="1:9">
      <c r="A3" s="49"/>
      <c r="B3" s="49"/>
      <c r="C3" s="49"/>
      <c r="D3" s="49"/>
      <c r="E3" s="49"/>
      <c r="F3" s="50"/>
      <c r="G3" s="49"/>
      <c r="H3" s="49"/>
      <c r="I3" s="49"/>
    </row>
    <row r="4" spans="1:9">
      <c r="A4" s="51"/>
      <c r="B4" s="52" t="s">
        <v>161</v>
      </c>
      <c r="C4" s="51"/>
      <c r="D4" s="51" t="s">
        <v>39</v>
      </c>
      <c r="E4" s="51" t="s">
        <v>162</v>
      </c>
      <c r="F4" s="52"/>
      <c r="G4" s="51"/>
      <c r="H4" s="51"/>
      <c r="I4" s="53">
        <f>I5+I8</f>
        <v>0</v>
      </c>
    </row>
    <row r="5" spans="1:9">
      <c r="A5" s="54"/>
      <c r="B5" s="54" t="s">
        <v>161</v>
      </c>
      <c r="C5" s="55"/>
      <c r="D5" s="56" t="s">
        <v>163</v>
      </c>
      <c r="E5" s="57" t="s">
        <v>164</v>
      </c>
      <c r="F5" s="58"/>
      <c r="G5" s="55"/>
      <c r="H5" s="55"/>
      <c r="I5" s="59">
        <f>SUM(I6:I7)</f>
        <v>0</v>
      </c>
    </row>
    <row r="6" spans="1:9">
      <c r="A6" s="60">
        <v>1</v>
      </c>
      <c r="B6" s="60" t="s">
        <v>140</v>
      </c>
      <c r="C6" s="60" t="s">
        <v>165</v>
      </c>
      <c r="D6" s="61" t="s">
        <v>166</v>
      </c>
      <c r="E6" s="62" t="s">
        <v>167</v>
      </c>
      <c r="F6" s="60" t="s">
        <v>34</v>
      </c>
      <c r="G6" s="63">
        <v>72</v>
      </c>
      <c r="H6" s="64">
        <v>0</v>
      </c>
      <c r="I6" s="64">
        <f>G6*H6</f>
        <v>0</v>
      </c>
    </row>
    <row r="7" spans="1:9">
      <c r="A7" s="60">
        <v>2</v>
      </c>
      <c r="B7" s="60" t="s">
        <v>140</v>
      </c>
      <c r="C7" s="60" t="s">
        <v>165</v>
      </c>
      <c r="D7" s="61" t="s">
        <v>168</v>
      </c>
      <c r="E7" s="62" t="s">
        <v>169</v>
      </c>
      <c r="F7" s="60" t="s">
        <v>15</v>
      </c>
      <c r="G7" s="63">
        <v>1</v>
      </c>
      <c r="H7" s="64">
        <v>0</v>
      </c>
      <c r="I7" s="64">
        <f>G7*H7</f>
        <v>0</v>
      </c>
    </row>
    <row r="8" spans="1:9">
      <c r="A8" s="54"/>
      <c r="B8" s="54" t="s">
        <v>161</v>
      </c>
      <c r="C8" s="55"/>
      <c r="D8" s="56" t="s">
        <v>170</v>
      </c>
      <c r="E8" s="57" t="s">
        <v>171</v>
      </c>
      <c r="F8" s="58"/>
      <c r="G8" s="55"/>
      <c r="H8" s="55"/>
      <c r="I8" s="59">
        <f>SUM(I9:I11)</f>
        <v>0</v>
      </c>
    </row>
    <row r="9" spans="1:9" ht="34.5">
      <c r="A9" s="65">
        <v>3</v>
      </c>
      <c r="B9" s="65" t="s">
        <v>140</v>
      </c>
      <c r="C9" s="65" t="s">
        <v>172</v>
      </c>
      <c r="D9" s="66" t="s">
        <v>173</v>
      </c>
      <c r="E9" s="67" t="s">
        <v>174</v>
      </c>
      <c r="F9" s="65" t="s">
        <v>21</v>
      </c>
      <c r="G9" s="68">
        <v>2</v>
      </c>
      <c r="H9" s="69">
        <v>0</v>
      </c>
      <c r="I9" s="69">
        <f>G9*H9</f>
        <v>0</v>
      </c>
    </row>
    <row r="10" spans="1:9">
      <c r="A10" s="60">
        <v>4</v>
      </c>
      <c r="B10" s="60" t="s">
        <v>140</v>
      </c>
      <c r="C10" s="60">
        <v>731</v>
      </c>
      <c r="D10" s="62">
        <v>735159230</v>
      </c>
      <c r="E10" s="62" t="s">
        <v>175</v>
      </c>
      <c r="F10" s="60" t="s">
        <v>21</v>
      </c>
      <c r="G10" s="63">
        <v>2</v>
      </c>
      <c r="H10" s="64">
        <v>0</v>
      </c>
      <c r="I10" s="64">
        <f>G10*H10</f>
        <v>0</v>
      </c>
    </row>
    <row r="11" spans="1:9" ht="23.25">
      <c r="A11" s="65">
        <v>5</v>
      </c>
      <c r="B11" s="65" t="s">
        <v>140</v>
      </c>
      <c r="C11" s="65" t="s">
        <v>172</v>
      </c>
      <c r="D11" s="66" t="s">
        <v>176</v>
      </c>
      <c r="E11" s="70" t="s">
        <v>177</v>
      </c>
      <c r="F11" s="65" t="s">
        <v>21</v>
      </c>
      <c r="G11" s="68">
        <v>3</v>
      </c>
      <c r="H11" s="69">
        <v>0</v>
      </c>
      <c r="I11" s="69">
        <f>G11*H11</f>
        <v>0</v>
      </c>
    </row>
    <row r="12" spans="1:9">
      <c r="A12" s="71"/>
      <c r="B12" s="71"/>
      <c r="C12" s="71"/>
      <c r="D12" s="71"/>
      <c r="E12" s="72" t="s">
        <v>178</v>
      </c>
      <c r="F12" s="73"/>
      <c r="G12" s="71"/>
      <c r="H12" s="71"/>
      <c r="I12" s="74">
        <f>I4</f>
        <v>0</v>
      </c>
    </row>
  </sheetData>
  <pageMargins left="0.7" right="0.7" top="0.75" bottom="0.75" header="0.3" footer="0.3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8"/>
  <sheetViews>
    <sheetView topLeftCell="A16" zoomScale="90" zoomScaleNormal="90" workbookViewId="0">
      <selection activeCell="L38" sqref="L38:M38"/>
    </sheetView>
  </sheetViews>
  <sheetFormatPr defaultRowHeight="15"/>
  <cols>
    <col min="1" max="1" width="4.7109375" customWidth="1"/>
    <col min="2" max="2" width="5.7109375" customWidth="1"/>
    <col min="3" max="3" width="14.5703125" customWidth="1"/>
    <col min="10" max="10" width="6.28515625" customWidth="1"/>
    <col min="11" max="11" width="5.7109375" customWidth="1"/>
    <col min="13" max="13" width="5.5703125" customWidth="1"/>
    <col min="14" max="14" width="8.85546875" hidden="1" customWidth="1"/>
    <col min="15" max="15" width="25.28515625" hidden="1" customWidth="1"/>
  </cols>
  <sheetData>
    <row r="1" spans="1:15" ht="26.45" customHeight="1">
      <c r="A1" s="77" t="s">
        <v>179</v>
      </c>
      <c r="B1" s="78" t="s">
        <v>180</v>
      </c>
      <c r="C1" s="78" t="s">
        <v>181</v>
      </c>
      <c r="D1" s="231" t="s">
        <v>6</v>
      </c>
      <c r="E1" s="232"/>
      <c r="F1" s="232"/>
      <c r="G1" s="232"/>
      <c r="H1" s="78" t="s">
        <v>7</v>
      </c>
      <c r="I1" s="78" t="s">
        <v>152</v>
      </c>
      <c r="J1" s="233" t="s">
        <v>182</v>
      </c>
      <c r="K1" s="232"/>
      <c r="L1" s="231" t="s">
        <v>183</v>
      </c>
      <c r="M1" s="232"/>
      <c r="N1" s="232"/>
      <c r="O1" s="234"/>
    </row>
    <row r="2" spans="1:15" ht="18">
      <c r="A2" s="79"/>
      <c r="B2" s="80"/>
      <c r="C2" s="80"/>
      <c r="D2" s="80"/>
      <c r="E2" s="80"/>
      <c r="F2" s="80"/>
      <c r="G2" s="80"/>
      <c r="H2" s="80"/>
      <c r="I2" s="80"/>
      <c r="J2" s="80"/>
      <c r="K2" s="80"/>
      <c r="L2" s="235"/>
      <c r="M2" s="236"/>
      <c r="N2" s="236"/>
      <c r="O2" s="236"/>
    </row>
    <row r="3" spans="1:15" ht="18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237"/>
      <c r="M3" s="238"/>
      <c r="N3" s="238"/>
      <c r="O3" s="238"/>
    </row>
    <row r="4" spans="1:15" ht="15.75">
      <c r="A4" s="81"/>
      <c r="B4" s="83"/>
      <c r="C4" s="83"/>
      <c r="D4" s="83"/>
      <c r="E4" s="83"/>
      <c r="F4" s="83"/>
      <c r="G4" s="83"/>
      <c r="H4" s="83"/>
      <c r="I4" s="83"/>
      <c r="J4" s="83"/>
      <c r="K4" s="83"/>
      <c r="L4" s="239"/>
      <c r="M4" s="240"/>
      <c r="N4" s="240"/>
      <c r="O4" s="240"/>
    </row>
    <row r="5" spans="1:15" ht="50.1" customHeight="1">
      <c r="A5" s="181">
        <v>1</v>
      </c>
      <c r="B5" s="181" t="s">
        <v>140</v>
      </c>
      <c r="C5" s="183" t="s">
        <v>188</v>
      </c>
      <c r="D5" s="224" t="s">
        <v>189</v>
      </c>
      <c r="E5" s="225"/>
      <c r="F5" s="225"/>
      <c r="G5" s="225"/>
      <c r="H5" s="186" t="s">
        <v>21</v>
      </c>
      <c r="I5" s="185">
        <v>3</v>
      </c>
      <c r="J5" s="226">
        <v>0</v>
      </c>
      <c r="K5" s="225"/>
      <c r="L5" s="226">
        <f t="shared" ref="L5:L7" si="0">ROUND(J5*I5,2)</f>
        <v>0</v>
      </c>
      <c r="M5" s="225"/>
      <c r="N5" s="225"/>
      <c r="O5" s="225"/>
    </row>
    <row r="6" spans="1:15" ht="31.5" customHeight="1">
      <c r="A6" s="181">
        <v>2</v>
      </c>
      <c r="B6" s="181" t="s">
        <v>140</v>
      </c>
      <c r="C6" s="183" t="s">
        <v>190</v>
      </c>
      <c r="D6" s="224" t="s">
        <v>191</v>
      </c>
      <c r="E6" s="225"/>
      <c r="F6" s="225"/>
      <c r="G6" s="225"/>
      <c r="H6" s="184" t="s">
        <v>21</v>
      </c>
      <c r="I6" s="185">
        <v>1</v>
      </c>
      <c r="J6" s="226">
        <v>0</v>
      </c>
      <c r="K6" s="225"/>
      <c r="L6" s="226">
        <f t="shared" si="0"/>
        <v>0</v>
      </c>
      <c r="M6" s="225"/>
      <c r="N6" s="225"/>
      <c r="O6" s="225"/>
    </row>
    <row r="7" spans="1:15" ht="50.1" customHeight="1">
      <c r="A7" s="181">
        <v>3</v>
      </c>
      <c r="B7" s="181" t="s">
        <v>140</v>
      </c>
      <c r="C7" s="183" t="s">
        <v>192</v>
      </c>
      <c r="D7" s="224" t="s">
        <v>193</v>
      </c>
      <c r="E7" s="225"/>
      <c r="F7" s="225"/>
      <c r="G7" s="225"/>
      <c r="H7" s="184" t="s">
        <v>21</v>
      </c>
      <c r="I7" s="185">
        <v>2</v>
      </c>
      <c r="J7" s="226">
        <v>0</v>
      </c>
      <c r="K7" s="225"/>
      <c r="L7" s="226">
        <f t="shared" si="0"/>
        <v>0</v>
      </c>
      <c r="M7" s="225"/>
      <c r="N7" s="225"/>
      <c r="O7" s="225"/>
    </row>
    <row r="8" spans="1:15" ht="31.5" customHeight="1">
      <c r="A8" s="181">
        <v>4</v>
      </c>
      <c r="B8" s="181" t="s">
        <v>140</v>
      </c>
      <c r="C8" s="183" t="s">
        <v>194</v>
      </c>
      <c r="D8" s="224" t="s">
        <v>195</v>
      </c>
      <c r="E8" s="225"/>
      <c r="F8" s="225"/>
      <c r="G8" s="225"/>
      <c r="H8" s="184" t="s">
        <v>22</v>
      </c>
      <c r="I8" s="185">
        <v>143.5</v>
      </c>
      <c r="J8" s="226">
        <v>0</v>
      </c>
      <c r="K8" s="225"/>
      <c r="L8" s="226">
        <f t="shared" ref="L8:L25" si="1">ROUND(J8*I8,2)</f>
        <v>0</v>
      </c>
      <c r="M8" s="225"/>
      <c r="N8" s="225"/>
      <c r="O8" s="225"/>
    </row>
    <row r="9" spans="1:15">
      <c r="A9" s="181">
        <v>5</v>
      </c>
      <c r="B9" s="181" t="s">
        <v>140</v>
      </c>
      <c r="C9" s="183" t="s">
        <v>196</v>
      </c>
      <c r="D9" s="224" t="s">
        <v>197</v>
      </c>
      <c r="E9" s="225"/>
      <c r="F9" s="225"/>
      <c r="G9" s="225"/>
      <c r="H9" s="184" t="s">
        <v>21</v>
      </c>
      <c r="I9" s="185">
        <v>2</v>
      </c>
      <c r="J9" s="226">
        <v>0</v>
      </c>
      <c r="K9" s="225"/>
      <c r="L9" s="226">
        <f t="shared" si="1"/>
        <v>0</v>
      </c>
      <c r="M9" s="225"/>
      <c r="N9" s="225"/>
      <c r="O9" s="225"/>
    </row>
    <row r="10" spans="1:15" ht="30" customHeight="1">
      <c r="A10" s="182">
        <v>6</v>
      </c>
      <c r="B10" s="182" t="s">
        <v>186</v>
      </c>
      <c r="C10" s="187" t="s">
        <v>198</v>
      </c>
      <c r="D10" s="229" t="s">
        <v>199</v>
      </c>
      <c r="E10" s="241"/>
      <c r="F10" s="241"/>
      <c r="G10" s="241"/>
      <c r="H10" s="188" t="s">
        <v>21</v>
      </c>
      <c r="I10" s="189">
        <v>2</v>
      </c>
      <c r="J10" s="230">
        <v>0</v>
      </c>
      <c r="K10" s="241"/>
      <c r="L10" s="230">
        <f t="shared" si="1"/>
        <v>0</v>
      </c>
      <c r="M10" s="225"/>
      <c r="N10" s="225"/>
      <c r="O10" s="225"/>
    </row>
    <row r="11" spans="1:15">
      <c r="A11" s="181">
        <v>7</v>
      </c>
      <c r="B11" s="181" t="s">
        <v>140</v>
      </c>
      <c r="C11" s="183" t="s">
        <v>200</v>
      </c>
      <c r="D11" s="224" t="s">
        <v>201</v>
      </c>
      <c r="E11" s="225"/>
      <c r="F11" s="225"/>
      <c r="G11" s="225"/>
      <c r="H11" s="184" t="s">
        <v>44</v>
      </c>
      <c r="I11" s="185">
        <v>3</v>
      </c>
      <c r="J11" s="226">
        <v>0</v>
      </c>
      <c r="K11" s="225"/>
      <c r="L11" s="226">
        <f t="shared" si="1"/>
        <v>0</v>
      </c>
      <c r="M11" s="225"/>
      <c r="N11" s="225"/>
      <c r="O11" s="225"/>
    </row>
    <row r="12" spans="1:15">
      <c r="A12" s="182">
        <v>8</v>
      </c>
      <c r="B12" s="182" t="s">
        <v>186</v>
      </c>
      <c r="C12" s="187" t="s">
        <v>202</v>
      </c>
      <c r="D12" s="229" t="s">
        <v>203</v>
      </c>
      <c r="E12" s="241"/>
      <c r="F12" s="241"/>
      <c r="G12" s="241"/>
      <c r="H12" s="188" t="s">
        <v>21</v>
      </c>
      <c r="I12" s="189">
        <v>2</v>
      </c>
      <c r="J12" s="230">
        <v>0</v>
      </c>
      <c r="K12" s="241"/>
      <c r="L12" s="230">
        <f t="shared" si="1"/>
        <v>0</v>
      </c>
      <c r="M12" s="225"/>
      <c r="N12" s="225"/>
      <c r="O12" s="225"/>
    </row>
    <row r="13" spans="1:15" ht="34.5" customHeight="1">
      <c r="A13" s="182">
        <v>9</v>
      </c>
      <c r="B13" s="182" t="s">
        <v>186</v>
      </c>
      <c r="C13" s="187" t="s">
        <v>204</v>
      </c>
      <c r="D13" s="229" t="s">
        <v>205</v>
      </c>
      <c r="E13" s="241"/>
      <c r="F13" s="241"/>
      <c r="G13" s="241"/>
      <c r="H13" s="188" t="s">
        <v>21</v>
      </c>
      <c r="I13" s="189">
        <v>1</v>
      </c>
      <c r="J13" s="230">
        <v>0</v>
      </c>
      <c r="K13" s="241"/>
      <c r="L13" s="230">
        <f t="shared" si="1"/>
        <v>0</v>
      </c>
      <c r="M13" s="225"/>
      <c r="N13" s="225"/>
      <c r="O13" s="225"/>
    </row>
    <row r="14" spans="1:15" ht="32.25" customHeight="1">
      <c r="A14" s="181">
        <v>10</v>
      </c>
      <c r="B14" s="181" t="s">
        <v>140</v>
      </c>
      <c r="C14" s="183" t="s">
        <v>206</v>
      </c>
      <c r="D14" s="224" t="s">
        <v>207</v>
      </c>
      <c r="E14" s="225"/>
      <c r="F14" s="225"/>
      <c r="G14" s="225"/>
      <c r="H14" s="184" t="s">
        <v>21</v>
      </c>
      <c r="I14" s="185">
        <v>1</v>
      </c>
      <c r="J14" s="226">
        <v>0</v>
      </c>
      <c r="K14" s="225"/>
      <c r="L14" s="226">
        <f t="shared" si="1"/>
        <v>0</v>
      </c>
      <c r="M14" s="225"/>
      <c r="N14" s="225"/>
      <c r="O14" s="225"/>
    </row>
    <row r="15" spans="1:15" ht="27">
      <c r="A15" s="182">
        <v>11</v>
      </c>
      <c r="B15" s="182" t="s">
        <v>186</v>
      </c>
      <c r="C15" s="187" t="s">
        <v>208</v>
      </c>
      <c r="D15" s="229" t="s">
        <v>209</v>
      </c>
      <c r="E15" s="229"/>
      <c r="F15" s="229"/>
      <c r="G15" s="229"/>
      <c r="H15" s="188" t="s">
        <v>21</v>
      </c>
      <c r="I15" s="189">
        <v>1</v>
      </c>
      <c r="J15" s="230">
        <v>0</v>
      </c>
      <c r="K15" s="230"/>
      <c r="L15" s="230">
        <f t="shared" si="1"/>
        <v>0</v>
      </c>
      <c r="M15" s="230"/>
      <c r="N15" s="230"/>
      <c r="O15" s="230"/>
    </row>
    <row r="16" spans="1:15">
      <c r="A16" s="181">
        <v>12</v>
      </c>
      <c r="B16" s="181" t="s">
        <v>140</v>
      </c>
      <c r="C16" s="183" t="s">
        <v>210</v>
      </c>
      <c r="D16" s="242" t="s">
        <v>211</v>
      </c>
      <c r="E16" s="243"/>
      <c r="F16" s="243"/>
      <c r="G16" s="244"/>
      <c r="H16" s="184" t="s">
        <v>44</v>
      </c>
      <c r="I16" s="185">
        <v>2</v>
      </c>
      <c r="J16" s="245">
        <v>0</v>
      </c>
      <c r="K16" s="246"/>
      <c r="L16" s="245">
        <f t="shared" si="1"/>
        <v>0</v>
      </c>
      <c r="M16" s="247"/>
      <c r="N16" s="247"/>
      <c r="O16" s="246"/>
    </row>
    <row r="17" spans="1:15" ht="39.75" customHeight="1">
      <c r="A17" s="181">
        <v>13</v>
      </c>
      <c r="B17" s="181" t="s">
        <v>140</v>
      </c>
      <c r="C17" s="183" t="s">
        <v>212</v>
      </c>
      <c r="D17" s="224" t="s">
        <v>213</v>
      </c>
      <c r="E17" s="225"/>
      <c r="F17" s="225"/>
      <c r="G17" s="225"/>
      <c r="H17" s="184" t="s">
        <v>44</v>
      </c>
      <c r="I17" s="185">
        <v>3</v>
      </c>
      <c r="J17" s="226">
        <v>0</v>
      </c>
      <c r="K17" s="225"/>
      <c r="L17" s="226">
        <f t="shared" si="1"/>
        <v>0</v>
      </c>
      <c r="M17" s="225"/>
      <c r="N17" s="225"/>
      <c r="O17" s="225"/>
    </row>
    <row r="18" spans="1:15" ht="50.1" customHeight="1">
      <c r="A18" s="181">
        <v>14</v>
      </c>
      <c r="B18" s="181" t="s">
        <v>140</v>
      </c>
      <c r="C18" s="183" t="s">
        <v>214</v>
      </c>
      <c r="D18" s="224" t="s">
        <v>215</v>
      </c>
      <c r="E18" s="225"/>
      <c r="F18" s="225"/>
      <c r="G18" s="225"/>
      <c r="H18" s="184" t="s">
        <v>44</v>
      </c>
      <c r="I18" s="185">
        <v>3</v>
      </c>
      <c r="J18" s="226">
        <v>0</v>
      </c>
      <c r="K18" s="225"/>
      <c r="L18" s="226">
        <f t="shared" si="1"/>
        <v>0</v>
      </c>
      <c r="M18" s="225"/>
      <c r="N18" s="225"/>
      <c r="O18" s="225"/>
    </row>
    <row r="19" spans="1:15" ht="33.75" customHeight="1">
      <c r="A19" s="182">
        <v>15</v>
      </c>
      <c r="B19" s="182" t="s">
        <v>186</v>
      </c>
      <c r="C19" s="187" t="s">
        <v>216</v>
      </c>
      <c r="D19" s="229" t="s">
        <v>217</v>
      </c>
      <c r="E19" s="241"/>
      <c r="F19" s="241"/>
      <c r="G19" s="241"/>
      <c r="H19" s="188" t="s">
        <v>21</v>
      </c>
      <c r="I19" s="189">
        <v>2</v>
      </c>
      <c r="J19" s="230">
        <v>0</v>
      </c>
      <c r="K19" s="241"/>
      <c r="L19" s="230">
        <f t="shared" si="1"/>
        <v>0</v>
      </c>
      <c r="M19" s="225"/>
      <c r="N19" s="225"/>
      <c r="O19" s="225"/>
    </row>
    <row r="20" spans="1:15" ht="50.1" customHeight="1">
      <c r="A20" s="181">
        <v>16</v>
      </c>
      <c r="B20" s="181" t="s">
        <v>140</v>
      </c>
      <c r="C20" s="183" t="s">
        <v>218</v>
      </c>
      <c r="D20" s="224" t="s">
        <v>219</v>
      </c>
      <c r="E20" s="225"/>
      <c r="F20" s="225"/>
      <c r="G20" s="225"/>
      <c r="H20" s="184" t="s">
        <v>44</v>
      </c>
      <c r="I20" s="185">
        <v>1</v>
      </c>
      <c r="J20" s="226">
        <v>0</v>
      </c>
      <c r="K20" s="225"/>
      <c r="L20" s="226">
        <f t="shared" si="1"/>
        <v>0</v>
      </c>
      <c r="M20" s="225"/>
      <c r="N20" s="225"/>
      <c r="O20" s="225"/>
    </row>
    <row r="21" spans="1:15" ht="50.1" customHeight="1">
      <c r="A21" s="181">
        <v>17</v>
      </c>
      <c r="B21" s="181" t="s">
        <v>140</v>
      </c>
      <c r="C21" s="183" t="s">
        <v>220</v>
      </c>
      <c r="D21" s="224" t="s">
        <v>221</v>
      </c>
      <c r="E21" s="225"/>
      <c r="F21" s="225"/>
      <c r="G21" s="225"/>
      <c r="H21" s="184" t="s">
        <v>44</v>
      </c>
      <c r="I21" s="185">
        <v>2</v>
      </c>
      <c r="J21" s="226">
        <v>0</v>
      </c>
      <c r="K21" s="225"/>
      <c r="L21" s="226">
        <f t="shared" si="1"/>
        <v>0</v>
      </c>
      <c r="M21" s="225"/>
      <c r="N21" s="225"/>
      <c r="O21" s="225"/>
    </row>
    <row r="22" spans="1:15" ht="32.25" customHeight="1">
      <c r="A22" s="181">
        <v>18</v>
      </c>
      <c r="B22" s="181" t="s">
        <v>140</v>
      </c>
      <c r="C22" s="183" t="s">
        <v>222</v>
      </c>
      <c r="D22" s="224" t="s">
        <v>223</v>
      </c>
      <c r="E22" s="225"/>
      <c r="F22" s="225"/>
      <c r="G22" s="225"/>
      <c r="H22" s="184" t="s">
        <v>44</v>
      </c>
      <c r="I22" s="185">
        <v>2</v>
      </c>
      <c r="J22" s="226">
        <v>0</v>
      </c>
      <c r="K22" s="225"/>
      <c r="L22" s="226">
        <f t="shared" si="1"/>
        <v>0</v>
      </c>
      <c r="M22" s="225"/>
      <c r="N22" s="225"/>
      <c r="O22" s="225"/>
    </row>
    <row r="23" spans="1:15" ht="40.5" customHeight="1">
      <c r="A23" s="181">
        <v>19</v>
      </c>
      <c r="B23" s="181" t="s">
        <v>140</v>
      </c>
      <c r="C23" s="183" t="s">
        <v>224</v>
      </c>
      <c r="D23" s="224" t="s">
        <v>225</v>
      </c>
      <c r="E23" s="225"/>
      <c r="F23" s="225"/>
      <c r="G23" s="225"/>
      <c r="H23" s="184" t="s">
        <v>21</v>
      </c>
      <c r="I23" s="185">
        <v>1</v>
      </c>
      <c r="J23" s="226">
        <v>0</v>
      </c>
      <c r="K23" s="225"/>
      <c r="L23" s="226">
        <f t="shared" si="1"/>
        <v>0</v>
      </c>
      <c r="M23" s="225"/>
      <c r="N23" s="225"/>
      <c r="O23" s="225"/>
    </row>
    <row r="24" spans="1:15" ht="34.5" customHeight="1">
      <c r="A24" s="182">
        <v>20</v>
      </c>
      <c r="B24" s="182" t="s">
        <v>186</v>
      </c>
      <c r="C24" s="187" t="s">
        <v>226</v>
      </c>
      <c r="D24" s="229" t="s">
        <v>227</v>
      </c>
      <c r="E24" s="241"/>
      <c r="F24" s="241"/>
      <c r="G24" s="241"/>
      <c r="H24" s="188" t="s">
        <v>21</v>
      </c>
      <c r="I24" s="189">
        <v>1</v>
      </c>
      <c r="J24" s="230">
        <v>0</v>
      </c>
      <c r="K24" s="241"/>
      <c r="L24" s="230">
        <f t="shared" si="1"/>
        <v>0</v>
      </c>
      <c r="M24" s="225"/>
      <c r="N24" s="225"/>
      <c r="O24" s="225"/>
    </row>
    <row r="25" spans="1:15" ht="34.5" customHeight="1">
      <c r="A25" s="181">
        <v>21</v>
      </c>
      <c r="B25" s="181" t="s">
        <v>140</v>
      </c>
      <c r="C25" s="183" t="s">
        <v>228</v>
      </c>
      <c r="D25" s="224" t="s">
        <v>229</v>
      </c>
      <c r="E25" s="225"/>
      <c r="F25" s="225"/>
      <c r="G25" s="225"/>
      <c r="H25" s="184" t="s">
        <v>21</v>
      </c>
      <c r="I25" s="185">
        <v>1</v>
      </c>
      <c r="J25" s="226">
        <v>0</v>
      </c>
      <c r="K25" s="225"/>
      <c r="L25" s="226">
        <f t="shared" si="1"/>
        <v>0</v>
      </c>
      <c r="M25" s="225"/>
      <c r="N25" s="225"/>
      <c r="O25" s="225"/>
    </row>
    <row r="26" spans="1:15">
      <c r="A26" s="182">
        <v>22</v>
      </c>
      <c r="B26" s="182" t="s">
        <v>186</v>
      </c>
      <c r="C26" s="187" t="s">
        <v>230</v>
      </c>
      <c r="D26" s="229" t="s">
        <v>231</v>
      </c>
      <c r="E26" s="241"/>
      <c r="F26" s="241"/>
      <c r="G26" s="241"/>
      <c r="H26" s="188" t="s">
        <v>21</v>
      </c>
      <c r="I26" s="189">
        <v>1</v>
      </c>
      <c r="J26" s="230">
        <v>0</v>
      </c>
      <c r="K26" s="241"/>
      <c r="L26" s="230">
        <f t="shared" ref="L26:L36" si="2">ROUND(J26*I26,2)</f>
        <v>0</v>
      </c>
      <c r="M26" s="225"/>
      <c r="N26" s="225"/>
      <c r="O26" s="225"/>
    </row>
    <row r="27" spans="1:15" ht="39" customHeight="1">
      <c r="A27" s="181">
        <v>23</v>
      </c>
      <c r="B27" s="181" t="s">
        <v>140</v>
      </c>
      <c r="C27" s="183" t="s">
        <v>232</v>
      </c>
      <c r="D27" s="224" t="s">
        <v>233</v>
      </c>
      <c r="E27" s="225"/>
      <c r="F27" s="225"/>
      <c r="G27" s="225"/>
      <c r="H27" s="184" t="s">
        <v>21</v>
      </c>
      <c r="I27" s="185">
        <v>1</v>
      </c>
      <c r="J27" s="226">
        <v>0</v>
      </c>
      <c r="K27" s="225"/>
      <c r="L27" s="226">
        <f t="shared" si="2"/>
        <v>0</v>
      </c>
      <c r="M27" s="225"/>
      <c r="N27" s="225"/>
      <c r="O27" s="225"/>
    </row>
    <row r="28" spans="1:15">
      <c r="A28" s="182">
        <v>24</v>
      </c>
      <c r="B28" s="182" t="s">
        <v>186</v>
      </c>
      <c r="C28" s="187" t="s">
        <v>234</v>
      </c>
      <c r="D28" s="229" t="s">
        <v>235</v>
      </c>
      <c r="E28" s="241"/>
      <c r="F28" s="241"/>
      <c r="G28" s="241"/>
      <c r="H28" s="188" t="s">
        <v>21</v>
      </c>
      <c r="I28" s="189">
        <v>1</v>
      </c>
      <c r="J28" s="230">
        <v>0</v>
      </c>
      <c r="K28" s="241"/>
      <c r="L28" s="230">
        <f t="shared" si="2"/>
        <v>0</v>
      </c>
      <c r="M28" s="225"/>
      <c r="N28" s="225"/>
      <c r="O28" s="225"/>
    </row>
    <row r="29" spans="1:15">
      <c r="A29" s="182">
        <v>25</v>
      </c>
      <c r="B29" s="182" t="s">
        <v>186</v>
      </c>
      <c r="C29" s="187" t="s">
        <v>236</v>
      </c>
      <c r="D29" s="229" t="s">
        <v>237</v>
      </c>
      <c r="E29" s="241"/>
      <c r="F29" s="241"/>
      <c r="G29" s="241"/>
      <c r="H29" s="188" t="s">
        <v>21</v>
      </c>
      <c r="I29" s="189">
        <v>1</v>
      </c>
      <c r="J29" s="230">
        <v>0</v>
      </c>
      <c r="K29" s="241"/>
      <c r="L29" s="230">
        <f t="shared" si="2"/>
        <v>0</v>
      </c>
      <c r="M29" s="225"/>
      <c r="N29" s="225"/>
      <c r="O29" s="225"/>
    </row>
    <row r="30" spans="1:15" ht="50.1" customHeight="1">
      <c r="A30" s="181">
        <v>26</v>
      </c>
      <c r="B30" s="181" t="s">
        <v>140</v>
      </c>
      <c r="C30" s="183" t="s">
        <v>238</v>
      </c>
      <c r="D30" s="224" t="s">
        <v>239</v>
      </c>
      <c r="E30" s="225"/>
      <c r="F30" s="225"/>
      <c r="G30" s="225"/>
      <c r="H30" s="184" t="s">
        <v>21</v>
      </c>
      <c r="I30" s="185">
        <v>3</v>
      </c>
      <c r="J30" s="226">
        <v>0</v>
      </c>
      <c r="K30" s="225"/>
      <c r="L30" s="226">
        <f t="shared" si="2"/>
        <v>0</v>
      </c>
      <c r="M30" s="225"/>
      <c r="N30" s="225"/>
      <c r="O30" s="225"/>
    </row>
    <row r="31" spans="1:15" ht="50.1" customHeight="1">
      <c r="A31" s="181">
        <v>27</v>
      </c>
      <c r="B31" s="181" t="s">
        <v>140</v>
      </c>
      <c r="C31" s="183" t="s">
        <v>240</v>
      </c>
      <c r="D31" s="224" t="s">
        <v>241</v>
      </c>
      <c r="E31" s="225"/>
      <c r="F31" s="225"/>
      <c r="G31" s="225"/>
      <c r="H31" s="184" t="s">
        <v>21</v>
      </c>
      <c r="I31" s="185">
        <v>3</v>
      </c>
      <c r="J31" s="226">
        <v>0</v>
      </c>
      <c r="K31" s="225"/>
      <c r="L31" s="226">
        <f t="shared" si="2"/>
        <v>0</v>
      </c>
      <c r="M31" s="225"/>
      <c r="N31" s="225"/>
      <c r="O31" s="225"/>
    </row>
    <row r="32" spans="1:15" ht="66" customHeight="1">
      <c r="A32" s="181">
        <v>28</v>
      </c>
      <c r="B32" s="181" t="s">
        <v>140</v>
      </c>
      <c r="C32" s="183" t="s">
        <v>242</v>
      </c>
      <c r="D32" s="250" t="s">
        <v>366</v>
      </c>
      <c r="E32" s="225"/>
      <c r="F32" s="225"/>
      <c r="G32" s="225"/>
      <c r="H32" s="184" t="s">
        <v>21</v>
      </c>
      <c r="I32" s="185">
        <v>8</v>
      </c>
      <c r="J32" s="226">
        <v>0</v>
      </c>
      <c r="K32" s="225"/>
      <c r="L32" s="226">
        <f t="shared" si="2"/>
        <v>0</v>
      </c>
      <c r="M32" s="225"/>
      <c r="N32" s="225"/>
      <c r="O32" s="225"/>
    </row>
    <row r="33" spans="1:15" ht="65.25" customHeight="1">
      <c r="A33" s="181">
        <v>29</v>
      </c>
      <c r="B33" s="181" t="s">
        <v>140</v>
      </c>
      <c r="C33" s="183" t="s">
        <v>243</v>
      </c>
      <c r="D33" s="250" t="s">
        <v>367</v>
      </c>
      <c r="E33" s="225"/>
      <c r="F33" s="225"/>
      <c r="G33" s="225"/>
      <c r="H33" s="184" t="s">
        <v>21</v>
      </c>
      <c r="I33" s="185">
        <v>3</v>
      </c>
      <c r="J33" s="226">
        <v>0</v>
      </c>
      <c r="K33" s="225"/>
      <c r="L33" s="226">
        <f t="shared" si="2"/>
        <v>0</v>
      </c>
      <c r="M33" s="225"/>
      <c r="N33" s="225"/>
      <c r="O33" s="225"/>
    </row>
    <row r="34" spans="1:15" ht="36" customHeight="1">
      <c r="A34" s="181">
        <v>30</v>
      </c>
      <c r="B34" s="181" t="s">
        <v>140</v>
      </c>
      <c r="C34" s="183" t="s">
        <v>244</v>
      </c>
      <c r="D34" s="224" t="s">
        <v>245</v>
      </c>
      <c r="E34" s="225"/>
      <c r="F34" s="225"/>
      <c r="G34" s="225"/>
      <c r="H34" s="184" t="s">
        <v>16</v>
      </c>
      <c r="I34" s="185">
        <v>0.27500000000000002</v>
      </c>
      <c r="J34" s="226">
        <v>0</v>
      </c>
      <c r="K34" s="225"/>
      <c r="L34" s="226">
        <f t="shared" si="2"/>
        <v>0</v>
      </c>
      <c r="M34" s="225"/>
      <c r="N34" s="225"/>
      <c r="O34" s="225"/>
    </row>
    <row r="35" spans="1:15" ht="36" customHeight="1">
      <c r="A35" s="181">
        <v>31</v>
      </c>
      <c r="B35" s="181" t="s">
        <v>140</v>
      </c>
      <c r="C35" s="183" t="s">
        <v>246</v>
      </c>
      <c r="D35" s="224" t="s">
        <v>247</v>
      </c>
      <c r="E35" s="225"/>
      <c r="F35" s="225"/>
      <c r="G35" s="225"/>
      <c r="H35" s="184" t="s">
        <v>44</v>
      </c>
      <c r="I35" s="185">
        <v>6</v>
      </c>
      <c r="J35" s="226">
        <v>0</v>
      </c>
      <c r="K35" s="225"/>
      <c r="L35" s="226">
        <f t="shared" si="2"/>
        <v>0</v>
      </c>
      <c r="M35" s="225"/>
      <c r="N35" s="225"/>
      <c r="O35" s="225"/>
    </row>
    <row r="36" spans="1:15" ht="44.25" customHeight="1">
      <c r="A36" s="181">
        <v>32</v>
      </c>
      <c r="B36" s="181" t="s">
        <v>140</v>
      </c>
      <c r="C36" s="183" t="s">
        <v>248</v>
      </c>
      <c r="D36" s="224" t="s">
        <v>249</v>
      </c>
      <c r="E36" s="225"/>
      <c r="F36" s="225"/>
      <c r="G36" s="225"/>
      <c r="H36" s="184" t="s">
        <v>34</v>
      </c>
      <c r="I36" s="185">
        <v>20</v>
      </c>
      <c r="J36" s="226">
        <v>0</v>
      </c>
      <c r="K36" s="225"/>
      <c r="L36" s="226">
        <f t="shared" si="2"/>
        <v>0</v>
      </c>
      <c r="M36" s="225"/>
      <c r="N36" s="225"/>
      <c r="O36" s="225"/>
    </row>
    <row r="37" spans="1:15">
      <c r="A37" s="84"/>
      <c r="B37" s="84"/>
      <c r="C37" s="85" t="s">
        <v>184</v>
      </c>
      <c r="D37" s="248"/>
      <c r="E37" s="249"/>
      <c r="F37" s="249"/>
      <c r="G37" s="249"/>
      <c r="H37" s="84"/>
      <c r="I37" s="86"/>
      <c r="J37" s="84"/>
      <c r="K37" s="84"/>
      <c r="L37" s="84"/>
      <c r="M37" s="84"/>
      <c r="N37" s="84"/>
      <c r="O37" s="84"/>
    </row>
    <row r="38" spans="1:15">
      <c r="A38" s="43"/>
      <c r="B38" s="43"/>
      <c r="C38" s="87" t="s">
        <v>151</v>
      </c>
      <c r="D38" s="43"/>
      <c r="E38" s="43"/>
      <c r="F38" s="43"/>
      <c r="G38" s="43"/>
      <c r="H38" s="43"/>
      <c r="I38" s="43"/>
      <c r="J38" s="43"/>
      <c r="K38" s="43"/>
      <c r="L38" s="227">
        <f>SUM(L5:O37)</f>
        <v>0</v>
      </c>
      <c r="M38" s="228"/>
      <c r="N38" s="43"/>
      <c r="O38" s="75">
        <f>SUM(L5:O36)</f>
        <v>0</v>
      </c>
    </row>
  </sheetData>
  <mergeCells count="104">
    <mergeCell ref="D37:G37"/>
    <mergeCell ref="D36:G36"/>
    <mergeCell ref="J36:K36"/>
    <mergeCell ref="L36:O36"/>
    <mergeCell ref="D34:G34"/>
    <mergeCell ref="J34:K34"/>
    <mergeCell ref="L34:O34"/>
    <mergeCell ref="D35:G35"/>
    <mergeCell ref="J35:K35"/>
    <mergeCell ref="L35:O35"/>
    <mergeCell ref="D33:G33"/>
    <mergeCell ref="J33:K33"/>
    <mergeCell ref="L33:O33"/>
    <mergeCell ref="D31:G31"/>
    <mergeCell ref="J31:K31"/>
    <mergeCell ref="L31:O31"/>
    <mergeCell ref="D32:G32"/>
    <mergeCell ref="J32:K32"/>
    <mergeCell ref="L32:O32"/>
    <mergeCell ref="D30:G30"/>
    <mergeCell ref="J30:K30"/>
    <mergeCell ref="L30:O30"/>
    <mergeCell ref="D28:G28"/>
    <mergeCell ref="J28:K28"/>
    <mergeCell ref="L28:O28"/>
    <mergeCell ref="D29:G29"/>
    <mergeCell ref="J29:K29"/>
    <mergeCell ref="L29:O29"/>
    <mergeCell ref="D26:G26"/>
    <mergeCell ref="J26:K26"/>
    <mergeCell ref="L26:O26"/>
    <mergeCell ref="D27:G27"/>
    <mergeCell ref="J27:K27"/>
    <mergeCell ref="L27:O27"/>
    <mergeCell ref="D25:G25"/>
    <mergeCell ref="J25:K25"/>
    <mergeCell ref="L25:O25"/>
    <mergeCell ref="D23:G23"/>
    <mergeCell ref="J23:K23"/>
    <mergeCell ref="L23:O23"/>
    <mergeCell ref="D24:G24"/>
    <mergeCell ref="J24:K24"/>
    <mergeCell ref="L24:O24"/>
    <mergeCell ref="D22:G22"/>
    <mergeCell ref="J22:K22"/>
    <mergeCell ref="L22:O22"/>
    <mergeCell ref="D20:G20"/>
    <mergeCell ref="J20:K20"/>
    <mergeCell ref="L20:O20"/>
    <mergeCell ref="D21:G21"/>
    <mergeCell ref="J21:K21"/>
    <mergeCell ref="L21:O21"/>
    <mergeCell ref="D19:G19"/>
    <mergeCell ref="J19:K19"/>
    <mergeCell ref="L19:O19"/>
    <mergeCell ref="D18:G18"/>
    <mergeCell ref="J18:K18"/>
    <mergeCell ref="L18:O18"/>
    <mergeCell ref="D17:G17"/>
    <mergeCell ref="J17:K17"/>
    <mergeCell ref="L17:O17"/>
    <mergeCell ref="D16:G16"/>
    <mergeCell ref="J16:K16"/>
    <mergeCell ref="L16:O16"/>
    <mergeCell ref="L11:O11"/>
    <mergeCell ref="D9:G9"/>
    <mergeCell ref="J9:K9"/>
    <mergeCell ref="L9:O9"/>
    <mergeCell ref="D10:G10"/>
    <mergeCell ref="J10:K10"/>
    <mergeCell ref="L10:O10"/>
    <mergeCell ref="J14:K14"/>
    <mergeCell ref="L14:O14"/>
    <mergeCell ref="D14:G14"/>
    <mergeCell ref="D12:G12"/>
    <mergeCell ref="J12:K12"/>
    <mergeCell ref="L12:O12"/>
    <mergeCell ref="D13:G13"/>
    <mergeCell ref="J13:K13"/>
    <mergeCell ref="L13:O13"/>
    <mergeCell ref="D5:G5"/>
    <mergeCell ref="J5:K5"/>
    <mergeCell ref="L5:O5"/>
    <mergeCell ref="L38:M38"/>
    <mergeCell ref="D15:G15"/>
    <mergeCell ref="J15:K15"/>
    <mergeCell ref="L15:O15"/>
    <mergeCell ref="D1:G1"/>
    <mergeCell ref="J1:K1"/>
    <mergeCell ref="L1:O1"/>
    <mergeCell ref="L2:O2"/>
    <mergeCell ref="L3:O3"/>
    <mergeCell ref="L4:O4"/>
    <mergeCell ref="D8:G8"/>
    <mergeCell ref="J8:K8"/>
    <mergeCell ref="L8:O8"/>
    <mergeCell ref="D7:G7"/>
    <mergeCell ref="J7:K7"/>
    <mergeCell ref="L7:O7"/>
    <mergeCell ref="D6:G6"/>
    <mergeCell ref="J6:K6"/>
    <mergeCell ref="L6:O6"/>
    <mergeCell ref="D11:G11"/>
    <mergeCell ref="J11:K11"/>
  </mergeCells>
  <pageMargins left="0.7" right="0.7" top="0.78740157499999996" bottom="0.78740157499999996" header="0.3" footer="0.3"/>
  <pageSetup paperSize="9" scale="60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8"/>
  <sheetViews>
    <sheetView topLeftCell="D100" workbookViewId="0">
      <selection activeCell="N104" sqref="N104"/>
    </sheetView>
  </sheetViews>
  <sheetFormatPr defaultRowHeight="15"/>
  <cols>
    <col min="1" max="1" width="5.42578125" customWidth="1"/>
    <col min="2" max="2" width="6.42578125" customWidth="1"/>
    <col min="3" max="3" width="12.140625" bestFit="1" customWidth="1"/>
    <col min="4" max="4" width="71.5703125" customWidth="1"/>
    <col min="5" max="5" width="6" customWidth="1"/>
    <col min="6" max="6" width="7" customWidth="1"/>
    <col min="8" max="8" width="13" customWidth="1"/>
  </cols>
  <sheetData>
    <row r="1" spans="1:8" ht="18.75" thickBot="1">
      <c r="A1" s="88"/>
      <c r="B1" s="89"/>
      <c r="C1" s="89"/>
      <c r="D1" s="90"/>
      <c r="E1" s="91"/>
      <c r="F1" s="92"/>
      <c r="G1" s="92"/>
      <c r="H1" s="93"/>
    </row>
    <row r="2" spans="1:8" ht="16.5">
      <c r="A2" s="147"/>
      <c r="B2" s="148"/>
      <c r="C2" s="149"/>
      <c r="D2" s="150"/>
      <c r="E2" s="151"/>
      <c r="F2" s="152" t="s">
        <v>323</v>
      </c>
      <c r="G2" s="153"/>
      <c r="H2" s="154" t="s">
        <v>324</v>
      </c>
    </row>
    <row r="3" spans="1:8">
      <c r="A3" s="155" t="s">
        <v>325</v>
      </c>
      <c r="B3" s="156" t="s">
        <v>326</v>
      </c>
      <c r="C3" s="157" t="s">
        <v>327</v>
      </c>
      <c r="D3" s="158" t="s">
        <v>328</v>
      </c>
      <c r="E3" s="156" t="s">
        <v>329</v>
      </c>
      <c r="F3" s="159" t="s">
        <v>330</v>
      </c>
      <c r="G3" s="154" t="s">
        <v>154</v>
      </c>
      <c r="H3" s="154" t="s">
        <v>178</v>
      </c>
    </row>
    <row r="4" spans="1:8" ht="27" thickBot="1">
      <c r="A4" s="160"/>
      <c r="B4" s="161"/>
      <c r="C4" s="162"/>
      <c r="D4" s="163"/>
      <c r="E4" s="164"/>
      <c r="F4" s="165"/>
      <c r="G4" s="166" t="s">
        <v>331</v>
      </c>
      <c r="H4" s="216" t="s">
        <v>332</v>
      </c>
    </row>
    <row r="5" spans="1:8">
      <c r="A5" s="94"/>
      <c r="B5" s="95"/>
      <c r="C5" s="96"/>
      <c r="D5" s="97"/>
      <c r="E5" s="98"/>
      <c r="F5" s="99"/>
      <c r="G5" s="99"/>
      <c r="H5" s="178"/>
    </row>
    <row r="6" spans="1:8">
      <c r="A6" s="94"/>
      <c r="B6" s="95"/>
      <c r="C6" s="96"/>
      <c r="D6" s="97"/>
      <c r="E6" s="98"/>
      <c r="F6" s="99"/>
      <c r="G6" s="99"/>
      <c r="H6" s="100"/>
    </row>
    <row r="7" spans="1:8">
      <c r="A7" s="94"/>
      <c r="B7" s="95"/>
      <c r="C7" s="96"/>
      <c r="D7" s="97"/>
      <c r="E7" s="98"/>
      <c r="F7" s="99"/>
      <c r="G7" s="99"/>
      <c r="H7" s="100"/>
    </row>
    <row r="8" spans="1:8" ht="26.25">
      <c r="A8" s="102">
        <v>1</v>
      </c>
      <c r="B8" s="103" t="s">
        <v>250</v>
      </c>
      <c r="C8" s="104" t="s">
        <v>251</v>
      </c>
      <c r="D8" s="105" t="s">
        <v>252</v>
      </c>
      <c r="E8" s="106" t="s">
        <v>26</v>
      </c>
      <c r="F8" s="107">
        <v>0</v>
      </c>
      <c r="G8" s="107">
        <v>0</v>
      </c>
      <c r="H8" s="108">
        <f>G8*F8</f>
        <v>0</v>
      </c>
    </row>
    <row r="9" spans="1:8">
      <c r="A9" s="102">
        <v>2</v>
      </c>
      <c r="B9" s="103"/>
      <c r="C9" s="104"/>
      <c r="D9" s="105" t="s">
        <v>253</v>
      </c>
      <c r="E9" s="106" t="s">
        <v>26</v>
      </c>
      <c r="F9" s="107">
        <v>1</v>
      </c>
      <c r="G9" s="107">
        <v>0</v>
      </c>
      <c r="H9" s="108">
        <f>G9*F9</f>
        <v>0</v>
      </c>
    </row>
    <row r="10" spans="1:8">
      <c r="A10" s="102">
        <v>3</v>
      </c>
      <c r="B10" s="109"/>
      <c r="C10" s="104" t="s">
        <v>251</v>
      </c>
      <c r="D10" s="110" t="s">
        <v>254</v>
      </c>
      <c r="E10" s="111" t="s">
        <v>26</v>
      </c>
      <c r="F10" s="112">
        <v>1</v>
      </c>
      <c r="G10" s="112">
        <v>0</v>
      </c>
      <c r="H10" s="113">
        <v>0</v>
      </c>
    </row>
    <row r="11" spans="1:8">
      <c r="A11" s="114"/>
      <c r="B11" s="115"/>
      <c r="C11" s="104"/>
      <c r="D11" s="116" t="s">
        <v>255</v>
      </c>
      <c r="E11" s="117"/>
      <c r="F11" s="118"/>
      <c r="G11" s="118"/>
      <c r="H11" s="179"/>
    </row>
    <row r="12" spans="1:8">
      <c r="A12" s="114"/>
      <c r="B12" s="115"/>
      <c r="C12" s="104"/>
      <c r="D12" s="116" t="s">
        <v>256</v>
      </c>
      <c r="E12" s="117"/>
      <c r="F12" s="118"/>
      <c r="G12" s="118"/>
      <c r="H12" s="179"/>
    </row>
    <row r="13" spans="1:8">
      <c r="A13" s="114"/>
      <c r="B13" s="115"/>
      <c r="C13" s="104"/>
      <c r="D13" s="116" t="s">
        <v>257</v>
      </c>
      <c r="E13" s="117"/>
      <c r="F13" s="118"/>
      <c r="G13" s="118"/>
      <c r="H13" s="179"/>
    </row>
    <row r="14" spans="1:8">
      <c r="A14" s="114"/>
      <c r="B14" s="115"/>
      <c r="C14" s="119"/>
      <c r="D14" s="105" t="s">
        <v>258</v>
      </c>
      <c r="E14" s="117"/>
      <c r="F14" s="120"/>
      <c r="G14" s="120"/>
      <c r="H14" s="121"/>
    </row>
    <row r="15" spans="1:8">
      <c r="A15" s="122">
        <v>4</v>
      </c>
      <c r="B15" s="115"/>
      <c r="C15" s="104" t="s">
        <v>251</v>
      </c>
      <c r="D15" s="105" t="s">
        <v>259</v>
      </c>
      <c r="E15" s="117" t="s">
        <v>26</v>
      </c>
      <c r="F15" s="120">
        <v>2</v>
      </c>
      <c r="G15" s="120">
        <v>0</v>
      </c>
      <c r="H15" s="113">
        <v>0</v>
      </c>
    </row>
    <row r="16" spans="1:8">
      <c r="A16" s="102">
        <v>5</v>
      </c>
      <c r="B16" s="115"/>
      <c r="C16" s="104"/>
      <c r="D16" s="123" t="s">
        <v>260</v>
      </c>
      <c r="E16" s="106" t="s">
        <v>26</v>
      </c>
      <c r="F16" s="107">
        <v>0</v>
      </c>
      <c r="G16" s="107">
        <v>0</v>
      </c>
      <c r="H16" s="108">
        <f>G16*F16</f>
        <v>0</v>
      </c>
    </row>
    <row r="17" spans="1:8">
      <c r="A17" s="122">
        <v>6</v>
      </c>
      <c r="B17" s="109"/>
      <c r="C17" s="124"/>
      <c r="D17" s="110" t="s">
        <v>261</v>
      </c>
      <c r="E17" s="111" t="s">
        <v>26</v>
      </c>
      <c r="F17" s="112">
        <v>0</v>
      </c>
      <c r="G17" s="112">
        <v>0</v>
      </c>
      <c r="H17" s="113">
        <f>G17*F17</f>
        <v>0</v>
      </c>
    </row>
    <row r="18" spans="1:8">
      <c r="A18" s="122"/>
      <c r="B18" s="109"/>
      <c r="C18" s="124"/>
      <c r="D18" s="110"/>
      <c r="E18" s="111"/>
      <c r="F18" s="112"/>
      <c r="G18" s="112"/>
      <c r="H18" s="113"/>
    </row>
    <row r="19" spans="1:8" ht="26.25">
      <c r="A19" s="102">
        <v>7</v>
      </c>
      <c r="B19" s="103" t="s">
        <v>262</v>
      </c>
      <c r="C19" s="104" t="s">
        <v>251</v>
      </c>
      <c r="D19" s="105" t="s">
        <v>263</v>
      </c>
      <c r="E19" s="106" t="s">
        <v>26</v>
      </c>
      <c r="F19" s="107">
        <v>0</v>
      </c>
      <c r="G19" s="107">
        <v>0</v>
      </c>
      <c r="H19" s="108">
        <f>G19*F19</f>
        <v>0</v>
      </c>
    </row>
    <row r="20" spans="1:8">
      <c r="A20" s="102">
        <v>8</v>
      </c>
      <c r="B20" s="103"/>
      <c r="C20" s="104"/>
      <c r="D20" s="105" t="s">
        <v>264</v>
      </c>
      <c r="E20" s="106" t="s">
        <v>26</v>
      </c>
      <c r="F20" s="107">
        <v>1</v>
      </c>
      <c r="G20" s="107">
        <v>0</v>
      </c>
      <c r="H20" s="108">
        <f>G20*F20</f>
        <v>0</v>
      </c>
    </row>
    <row r="21" spans="1:8">
      <c r="A21" s="102">
        <v>9</v>
      </c>
      <c r="B21" s="109"/>
      <c r="C21" s="104" t="s">
        <v>251</v>
      </c>
      <c r="D21" s="110" t="s">
        <v>254</v>
      </c>
      <c r="E21" s="111" t="s">
        <v>26</v>
      </c>
      <c r="F21" s="112">
        <v>1</v>
      </c>
      <c r="G21" s="112">
        <v>0</v>
      </c>
      <c r="H21" s="113">
        <v>0</v>
      </c>
    </row>
    <row r="22" spans="1:8">
      <c r="A22" s="114"/>
      <c r="B22" s="115"/>
      <c r="C22" s="104"/>
      <c r="D22" s="116" t="s">
        <v>255</v>
      </c>
      <c r="E22" s="117"/>
      <c r="F22" s="118"/>
      <c r="G22" s="118"/>
      <c r="H22" s="179"/>
    </row>
    <row r="23" spans="1:8">
      <c r="A23" s="114"/>
      <c r="B23" s="115"/>
      <c r="C23" s="104"/>
      <c r="D23" s="116" t="s">
        <v>256</v>
      </c>
      <c r="E23" s="117"/>
      <c r="F23" s="118"/>
      <c r="G23" s="118"/>
      <c r="H23" s="179"/>
    </row>
    <row r="24" spans="1:8">
      <c r="A24" s="114"/>
      <c r="B24" s="115"/>
      <c r="C24" s="104"/>
      <c r="D24" s="116" t="s">
        <v>257</v>
      </c>
      <c r="E24" s="117"/>
      <c r="F24" s="118"/>
      <c r="G24" s="118"/>
      <c r="H24" s="179"/>
    </row>
    <row r="25" spans="1:8">
      <c r="A25" s="114"/>
      <c r="B25" s="115"/>
      <c r="C25" s="119"/>
      <c r="D25" s="105" t="s">
        <v>258</v>
      </c>
      <c r="E25" s="117"/>
      <c r="F25" s="120"/>
      <c r="G25" s="120"/>
      <c r="H25" s="121"/>
    </row>
    <row r="26" spans="1:8">
      <c r="A26" s="122">
        <v>10</v>
      </c>
      <c r="B26" s="115"/>
      <c r="C26" s="104" t="s">
        <v>251</v>
      </c>
      <c r="D26" s="105" t="s">
        <v>259</v>
      </c>
      <c r="E26" s="117" t="s">
        <v>26</v>
      </c>
      <c r="F26" s="120">
        <v>2</v>
      </c>
      <c r="G26" s="120">
        <v>0</v>
      </c>
      <c r="H26" s="113">
        <f>G26*F26</f>
        <v>0</v>
      </c>
    </row>
    <row r="27" spans="1:8">
      <c r="A27" s="102">
        <v>11</v>
      </c>
      <c r="B27" s="115"/>
      <c r="C27" s="104"/>
      <c r="D27" s="123" t="s">
        <v>260</v>
      </c>
      <c r="E27" s="106" t="s">
        <v>26</v>
      </c>
      <c r="F27" s="107">
        <v>0</v>
      </c>
      <c r="G27" s="107">
        <v>0</v>
      </c>
      <c r="H27" s="108">
        <f>G27*F27</f>
        <v>0</v>
      </c>
    </row>
    <row r="28" spans="1:8">
      <c r="A28" s="122">
        <v>12</v>
      </c>
      <c r="B28" s="109"/>
      <c r="C28" s="124"/>
      <c r="D28" s="110" t="s">
        <v>261</v>
      </c>
      <c r="E28" s="111" t="s">
        <v>26</v>
      </c>
      <c r="F28" s="112">
        <v>0</v>
      </c>
      <c r="G28" s="112">
        <v>0</v>
      </c>
      <c r="H28" s="113">
        <f>G28*F28</f>
        <v>0</v>
      </c>
    </row>
    <row r="29" spans="1:8">
      <c r="A29" s="122"/>
      <c r="B29" s="109"/>
      <c r="C29" s="124"/>
      <c r="D29" s="110"/>
      <c r="E29" s="111"/>
      <c r="F29" s="112"/>
      <c r="G29" s="112"/>
      <c r="H29" s="113"/>
    </row>
    <row r="30" spans="1:8">
      <c r="A30" s="122">
        <v>13</v>
      </c>
      <c r="B30" s="109" t="s">
        <v>265</v>
      </c>
      <c r="C30" s="104" t="s">
        <v>251</v>
      </c>
      <c r="D30" s="110" t="s">
        <v>266</v>
      </c>
      <c r="E30" s="111" t="s">
        <v>26</v>
      </c>
      <c r="F30" s="112">
        <v>8</v>
      </c>
      <c r="G30" s="125">
        <v>0</v>
      </c>
      <c r="H30" s="113">
        <f>G30*F30</f>
        <v>0</v>
      </c>
    </row>
    <row r="31" spans="1:8">
      <c r="A31" s="94"/>
      <c r="B31" s="95"/>
      <c r="C31" s="96"/>
      <c r="D31" s="97"/>
      <c r="E31" s="98"/>
      <c r="F31" s="99"/>
      <c r="G31" s="99"/>
      <c r="H31" s="100"/>
    </row>
    <row r="32" spans="1:8">
      <c r="A32" s="122">
        <v>14</v>
      </c>
      <c r="B32" s="109" t="s">
        <v>267</v>
      </c>
      <c r="C32" s="104" t="s">
        <v>251</v>
      </c>
      <c r="D32" s="110" t="s">
        <v>268</v>
      </c>
      <c r="E32" s="111" t="s">
        <v>26</v>
      </c>
      <c r="F32" s="112">
        <v>6</v>
      </c>
      <c r="G32" s="125">
        <v>0</v>
      </c>
      <c r="H32" s="113">
        <f>G32*F32</f>
        <v>0</v>
      </c>
    </row>
    <row r="33" spans="1:8">
      <c r="A33" s="94"/>
      <c r="B33" s="95"/>
      <c r="C33" s="104" t="s">
        <v>251</v>
      </c>
      <c r="D33" s="126" t="s">
        <v>269</v>
      </c>
      <c r="E33" s="98"/>
      <c r="F33" s="99"/>
      <c r="G33" s="99"/>
      <c r="H33" s="100"/>
    </row>
    <row r="34" spans="1:8">
      <c r="A34" s="94"/>
      <c r="B34" s="95"/>
      <c r="C34" s="104"/>
      <c r="D34" s="126"/>
      <c r="E34" s="98"/>
      <c r="F34" s="99"/>
      <c r="G34" s="99"/>
      <c r="H34" s="100"/>
    </row>
    <row r="35" spans="1:8">
      <c r="A35" s="122">
        <v>15</v>
      </c>
      <c r="B35" s="109" t="s">
        <v>270</v>
      </c>
      <c r="C35" s="104" t="s">
        <v>251</v>
      </c>
      <c r="D35" s="110" t="s">
        <v>271</v>
      </c>
      <c r="E35" s="111" t="s">
        <v>26</v>
      </c>
      <c r="F35" s="112">
        <v>4</v>
      </c>
      <c r="G35" s="125">
        <v>0</v>
      </c>
      <c r="H35" s="113">
        <f>G35*F35</f>
        <v>0</v>
      </c>
    </row>
    <row r="36" spans="1:8">
      <c r="A36" s="94"/>
      <c r="B36" s="95"/>
      <c r="C36" s="104" t="s">
        <v>251</v>
      </c>
      <c r="D36" s="126" t="s">
        <v>272</v>
      </c>
      <c r="E36" s="98"/>
      <c r="F36" s="99"/>
      <c r="G36" s="99"/>
      <c r="H36" s="100"/>
    </row>
    <row r="37" spans="1:8">
      <c r="A37" s="94"/>
      <c r="B37" s="95"/>
      <c r="C37" s="104"/>
      <c r="D37" s="126"/>
      <c r="E37" s="98"/>
      <c r="F37" s="99"/>
      <c r="G37" s="99"/>
      <c r="H37" s="100"/>
    </row>
    <row r="38" spans="1:8">
      <c r="A38" s="122">
        <v>16</v>
      </c>
      <c r="B38" s="109" t="s">
        <v>273</v>
      </c>
      <c r="C38" s="104" t="s">
        <v>251</v>
      </c>
      <c r="D38" s="126" t="s">
        <v>274</v>
      </c>
      <c r="E38" s="111" t="s">
        <v>26</v>
      </c>
      <c r="F38" s="112">
        <v>1</v>
      </c>
      <c r="G38" s="125">
        <v>0</v>
      </c>
      <c r="H38" s="113">
        <f>G38*F38</f>
        <v>0</v>
      </c>
    </row>
    <row r="39" spans="1:8">
      <c r="A39" s="94"/>
      <c r="B39" s="95"/>
      <c r="C39" s="104"/>
      <c r="D39" s="126"/>
      <c r="E39" s="98"/>
      <c r="F39" s="99"/>
      <c r="G39" s="99"/>
      <c r="H39" s="100"/>
    </row>
    <row r="40" spans="1:8">
      <c r="A40" s="122"/>
      <c r="B40" s="109"/>
      <c r="C40" s="96"/>
      <c r="D40" s="127" t="s">
        <v>275</v>
      </c>
      <c r="E40" s="111"/>
      <c r="F40" s="112"/>
      <c r="G40" s="125"/>
      <c r="H40" s="137"/>
    </row>
    <row r="41" spans="1:8">
      <c r="A41" s="94"/>
      <c r="B41" s="95"/>
      <c r="C41" s="96"/>
      <c r="D41" s="97"/>
      <c r="E41" s="98"/>
      <c r="F41" s="99"/>
      <c r="G41" s="99"/>
      <c r="H41" s="100"/>
    </row>
    <row r="42" spans="1:8">
      <c r="A42" s="102"/>
      <c r="B42" s="103"/>
      <c r="C42" s="124"/>
      <c r="D42" s="123"/>
      <c r="E42" s="106"/>
      <c r="F42" s="107"/>
      <c r="G42" s="107"/>
      <c r="H42" s="108"/>
    </row>
    <row r="43" spans="1:8">
      <c r="A43" s="122"/>
      <c r="B43" s="115"/>
      <c r="C43" s="104"/>
      <c r="D43" s="128" t="s">
        <v>276</v>
      </c>
      <c r="E43" s="98"/>
      <c r="F43" s="120"/>
      <c r="G43" s="120"/>
      <c r="H43" s="121"/>
    </row>
    <row r="44" spans="1:8">
      <c r="A44" s="122"/>
      <c r="B44" s="115"/>
      <c r="C44" s="129" t="s">
        <v>277</v>
      </c>
      <c r="D44" s="128" t="s">
        <v>278</v>
      </c>
      <c r="E44" s="117"/>
      <c r="F44" s="120"/>
      <c r="G44" s="120"/>
      <c r="H44" s="121"/>
    </row>
    <row r="45" spans="1:8">
      <c r="A45" s="122"/>
      <c r="B45" s="115"/>
      <c r="C45" s="129" t="s">
        <v>157</v>
      </c>
      <c r="D45" s="128"/>
      <c r="E45" s="117"/>
      <c r="F45" s="120"/>
      <c r="G45" s="120"/>
      <c r="H45" s="121"/>
    </row>
    <row r="46" spans="1:8">
      <c r="A46" s="122"/>
      <c r="B46" s="115"/>
      <c r="C46" s="104"/>
      <c r="D46" s="130" t="s">
        <v>279</v>
      </c>
      <c r="E46" s="117"/>
      <c r="F46" s="120"/>
      <c r="G46" s="120"/>
      <c r="H46" s="121"/>
    </row>
    <row r="47" spans="1:8">
      <c r="A47" s="122"/>
      <c r="B47" s="115"/>
      <c r="C47" s="104"/>
      <c r="D47" s="116" t="s">
        <v>280</v>
      </c>
      <c r="E47" s="117"/>
      <c r="F47" s="120"/>
      <c r="G47" s="120"/>
      <c r="H47" s="121"/>
    </row>
    <row r="48" spans="1:8">
      <c r="A48" s="122">
        <v>17</v>
      </c>
      <c r="B48" s="115"/>
      <c r="C48" s="104"/>
      <c r="D48" s="131" t="s">
        <v>187</v>
      </c>
      <c r="E48" s="117" t="s">
        <v>281</v>
      </c>
      <c r="F48" s="120">
        <v>50</v>
      </c>
      <c r="G48" s="120">
        <v>0</v>
      </c>
      <c r="H48" s="121">
        <f>F48*G48</f>
        <v>0</v>
      </c>
    </row>
    <row r="49" spans="1:8">
      <c r="A49" s="122">
        <v>18</v>
      </c>
      <c r="B49" s="109"/>
      <c r="C49" s="104"/>
      <c r="D49" s="132" t="s">
        <v>282</v>
      </c>
      <c r="E49" s="117" t="s">
        <v>26</v>
      </c>
      <c r="F49" s="120">
        <v>4</v>
      </c>
      <c r="G49" s="120">
        <v>0</v>
      </c>
      <c r="H49" s="121">
        <f>G49*F49</f>
        <v>0</v>
      </c>
    </row>
    <row r="50" spans="1:8">
      <c r="A50" s="122">
        <v>19</v>
      </c>
      <c r="B50" s="109"/>
      <c r="C50" s="104"/>
      <c r="D50" s="132" t="s">
        <v>283</v>
      </c>
      <c r="E50" s="117" t="s">
        <v>26</v>
      </c>
      <c r="F50" s="120">
        <v>10</v>
      </c>
      <c r="G50" s="120">
        <v>0</v>
      </c>
      <c r="H50" s="121">
        <f>G50*F50</f>
        <v>0</v>
      </c>
    </row>
    <row r="51" spans="1:8">
      <c r="A51" s="122">
        <v>20</v>
      </c>
      <c r="B51" s="109"/>
      <c r="C51" s="133"/>
      <c r="D51" s="134" t="s">
        <v>284</v>
      </c>
      <c r="E51" s="111" t="s">
        <v>26</v>
      </c>
      <c r="F51" s="112">
        <v>1</v>
      </c>
      <c r="G51" s="112">
        <v>0</v>
      </c>
      <c r="H51" s="137">
        <f>F51*G51</f>
        <v>0</v>
      </c>
    </row>
    <row r="52" spans="1:8">
      <c r="A52" s="122"/>
      <c r="B52" s="109"/>
      <c r="C52" s="133"/>
      <c r="D52" s="134"/>
      <c r="E52" s="111"/>
      <c r="F52" s="112"/>
      <c r="G52" s="112"/>
      <c r="H52" s="137"/>
    </row>
    <row r="53" spans="1:8">
      <c r="A53" s="122"/>
      <c r="B53" s="115"/>
      <c r="C53" s="104"/>
      <c r="D53" s="135" t="s">
        <v>285</v>
      </c>
      <c r="E53" s="136"/>
      <c r="F53" s="125"/>
      <c r="G53" s="125"/>
      <c r="H53" s="137"/>
    </row>
    <row r="54" spans="1:8" ht="16.5">
      <c r="A54" s="122">
        <v>21</v>
      </c>
      <c r="B54" s="115"/>
      <c r="C54" s="104"/>
      <c r="D54" s="138" t="s">
        <v>286</v>
      </c>
      <c r="E54" s="139" t="s">
        <v>287</v>
      </c>
      <c r="F54" s="140">
        <v>3</v>
      </c>
      <c r="G54" s="140">
        <v>0</v>
      </c>
      <c r="H54" s="180">
        <f>F54*G54</f>
        <v>0</v>
      </c>
    </row>
    <row r="55" spans="1:8">
      <c r="A55" s="122"/>
      <c r="B55" s="115"/>
      <c r="C55" s="104"/>
      <c r="D55" s="138"/>
      <c r="E55" s="139"/>
      <c r="F55" s="140"/>
      <c r="G55" s="140"/>
      <c r="H55" s="180"/>
    </row>
    <row r="56" spans="1:8" ht="16.5">
      <c r="A56" s="122">
        <v>22</v>
      </c>
      <c r="B56" s="141"/>
      <c r="C56" s="142"/>
      <c r="D56" s="127" t="s">
        <v>288</v>
      </c>
      <c r="E56" s="136" t="s">
        <v>287</v>
      </c>
      <c r="F56" s="125">
        <v>7</v>
      </c>
      <c r="G56" s="125">
        <v>0</v>
      </c>
      <c r="H56" s="137">
        <f>G56*F56</f>
        <v>0</v>
      </c>
    </row>
    <row r="57" spans="1:8">
      <c r="A57" s="122"/>
      <c r="B57" s="141"/>
      <c r="C57" s="142"/>
      <c r="D57" s="127"/>
      <c r="E57" s="136"/>
      <c r="F57" s="125"/>
      <c r="G57" s="125"/>
      <c r="H57" s="137"/>
    </row>
    <row r="58" spans="1:8">
      <c r="A58" s="122"/>
      <c r="B58" s="109"/>
      <c r="C58" s="133"/>
      <c r="D58" s="134"/>
      <c r="E58" s="111"/>
      <c r="F58" s="112"/>
      <c r="G58" s="112"/>
      <c r="H58" s="137"/>
    </row>
    <row r="59" spans="1:8" ht="15.75">
      <c r="A59" s="122"/>
      <c r="B59" s="109"/>
      <c r="C59" s="133"/>
      <c r="D59" s="101" t="s">
        <v>289</v>
      </c>
      <c r="E59" s="111"/>
      <c r="F59" s="112"/>
      <c r="G59" s="112"/>
      <c r="H59" s="137"/>
    </row>
    <row r="60" spans="1:8">
      <c r="A60" s="122"/>
      <c r="B60" s="109"/>
      <c r="C60" s="133"/>
      <c r="D60" s="134"/>
      <c r="E60" s="111"/>
      <c r="F60" s="112"/>
      <c r="G60" s="112"/>
      <c r="H60" s="137"/>
    </row>
    <row r="61" spans="1:8">
      <c r="A61" s="122">
        <v>23</v>
      </c>
      <c r="B61" s="109" t="s">
        <v>290</v>
      </c>
      <c r="C61" s="104" t="s">
        <v>251</v>
      </c>
      <c r="D61" s="127" t="s">
        <v>291</v>
      </c>
      <c r="E61" s="111" t="s">
        <v>26</v>
      </c>
      <c r="F61" s="112">
        <v>3</v>
      </c>
      <c r="G61" s="112">
        <v>0</v>
      </c>
      <c r="H61" s="113">
        <f>G61*F61</f>
        <v>0</v>
      </c>
    </row>
    <row r="62" spans="1:8">
      <c r="A62" s="122"/>
      <c r="B62" s="109"/>
      <c r="C62" s="133"/>
      <c r="D62" s="127" t="s">
        <v>292</v>
      </c>
      <c r="E62" s="111"/>
      <c r="F62" s="112"/>
      <c r="G62" s="112"/>
      <c r="H62" s="137"/>
    </row>
    <row r="63" spans="1:8">
      <c r="A63" s="122">
        <v>24</v>
      </c>
      <c r="B63" s="109"/>
      <c r="C63" s="133"/>
      <c r="D63" s="110" t="s">
        <v>293</v>
      </c>
      <c r="E63" s="111" t="s">
        <v>26</v>
      </c>
      <c r="F63" s="112">
        <v>3</v>
      </c>
      <c r="G63" s="112">
        <v>0</v>
      </c>
      <c r="H63" s="113">
        <f>G63*F63</f>
        <v>0</v>
      </c>
    </row>
    <row r="64" spans="1:8">
      <c r="A64" s="122"/>
      <c r="B64" s="109"/>
      <c r="C64" s="133"/>
      <c r="D64" s="134"/>
      <c r="E64" s="111"/>
      <c r="F64" s="112"/>
      <c r="G64" s="112"/>
      <c r="H64" s="137"/>
    </row>
    <row r="65" spans="1:8">
      <c r="A65" s="122"/>
      <c r="B65" s="109"/>
      <c r="C65" s="133"/>
      <c r="D65" s="127" t="s">
        <v>294</v>
      </c>
      <c r="E65" s="111"/>
      <c r="F65" s="112"/>
      <c r="G65" s="112"/>
      <c r="H65" s="137"/>
    </row>
    <row r="66" spans="1:8">
      <c r="A66" s="122"/>
      <c r="B66" s="109"/>
      <c r="C66" s="133"/>
      <c r="D66" s="127"/>
      <c r="E66" s="111"/>
      <c r="F66" s="112"/>
      <c r="G66" s="112"/>
      <c r="H66" s="137"/>
    </row>
    <row r="67" spans="1:8">
      <c r="A67" s="122"/>
      <c r="B67" s="115"/>
      <c r="C67" s="104"/>
      <c r="D67" s="128" t="s">
        <v>295</v>
      </c>
      <c r="E67" s="98"/>
      <c r="F67" s="120"/>
      <c r="G67" s="120"/>
      <c r="H67" s="121"/>
    </row>
    <row r="68" spans="1:8">
      <c r="A68" s="122"/>
      <c r="B68" s="115"/>
      <c r="C68" s="129" t="s">
        <v>277</v>
      </c>
      <c r="D68" s="128" t="s">
        <v>278</v>
      </c>
      <c r="E68" s="117"/>
      <c r="F68" s="120"/>
      <c r="G68" s="120"/>
      <c r="H68" s="121"/>
    </row>
    <row r="69" spans="1:8">
      <c r="A69" s="122"/>
      <c r="B69" s="115"/>
      <c r="C69" s="129" t="s">
        <v>157</v>
      </c>
      <c r="D69" s="128"/>
      <c r="E69" s="117"/>
      <c r="F69" s="120"/>
      <c r="G69" s="120"/>
      <c r="H69" s="121"/>
    </row>
    <row r="70" spans="1:8">
      <c r="A70" s="122"/>
      <c r="B70" s="115"/>
      <c r="C70" s="104"/>
      <c r="D70" s="130" t="s">
        <v>279</v>
      </c>
      <c r="E70" s="117"/>
      <c r="F70" s="120"/>
      <c r="G70" s="120"/>
      <c r="H70" s="121"/>
    </row>
    <row r="71" spans="1:8">
      <c r="A71" s="122"/>
      <c r="B71" s="115"/>
      <c r="C71" s="104"/>
      <c r="D71" s="116" t="s">
        <v>296</v>
      </c>
      <c r="E71" s="117"/>
      <c r="F71" s="120"/>
      <c r="G71" s="120"/>
      <c r="H71" s="121"/>
    </row>
    <row r="72" spans="1:8">
      <c r="A72" s="122">
        <v>25</v>
      </c>
      <c r="B72" s="115"/>
      <c r="C72" s="104"/>
      <c r="D72" s="131" t="s">
        <v>185</v>
      </c>
      <c r="E72" s="117" t="s">
        <v>281</v>
      </c>
      <c r="F72" s="120">
        <v>3</v>
      </c>
      <c r="G72" s="120">
        <v>0</v>
      </c>
      <c r="H72" s="121">
        <f>F72*G72</f>
        <v>0</v>
      </c>
    </row>
    <row r="73" spans="1:8">
      <c r="A73" s="122">
        <v>26</v>
      </c>
      <c r="B73" s="109"/>
      <c r="C73" s="133"/>
      <c r="D73" s="134" t="s">
        <v>284</v>
      </c>
      <c r="E73" s="111" t="s">
        <v>26</v>
      </c>
      <c r="F73" s="112">
        <v>1</v>
      </c>
      <c r="G73" s="112">
        <v>0</v>
      </c>
      <c r="H73" s="137">
        <f>F73*G73</f>
        <v>0</v>
      </c>
    </row>
    <row r="74" spans="1:8">
      <c r="A74" s="122"/>
      <c r="B74" s="109"/>
      <c r="C74" s="133"/>
      <c r="D74" s="127"/>
      <c r="E74" s="111"/>
      <c r="F74" s="112"/>
      <c r="G74" s="112"/>
      <c r="H74" s="137"/>
    </row>
    <row r="75" spans="1:8">
      <c r="A75" s="122"/>
      <c r="B75" s="109"/>
      <c r="C75" s="133"/>
      <c r="D75" s="134"/>
      <c r="E75" s="111"/>
      <c r="F75" s="112"/>
      <c r="G75" s="112"/>
      <c r="H75" s="137"/>
    </row>
    <row r="76" spans="1:8" ht="15.75">
      <c r="A76" s="122"/>
      <c r="B76" s="109"/>
      <c r="C76" s="133"/>
      <c r="D76" s="101" t="s">
        <v>297</v>
      </c>
      <c r="E76" s="111"/>
      <c r="F76" s="112"/>
      <c r="G76" s="112"/>
      <c r="H76" s="137"/>
    </row>
    <row r="77" spans="1:8">
      <c r="A77" s="122"/>
      <c r="B77" s="109"/>
      <c r="C77" s="133"/>
      <c r="D77" s="134"/>
      <c r="E77" s="111"/>
      <c r="F77" s="112"/>
      <c r="G77" s="112"/>
      <c r="H77" s="137"/>
    </row>
    <row r="78" spans="1:8">
      <c r="A78" s="122">
        <v>27</v>
      </c>
      <c r="B78" s="109" t="s">
        <v>298</v>
      </c>
      <c r="C78" s="143" t="s">
        <v>299</v>
      </c>
      <c r="D78" s="126" t="s">
        <v>300</v>
      </c>
      <c r="E78" s="111" t="s">
        <v>26</v>
      </c>
      <c r="F78" s="112">
        <v>1</v>
      </c>
      <c r="G78" s="107">
        <v>0</v>
      </c>
      <c r="H78" s="108">
        <f>G78*F78</f>
        <v>0</v>
      </c>
    </row>
    <row r="79" spans="1:8">
      <c r="A79" s="122"/>
      <c r="B79" s="109"/>
      <c r="C79" s="143"/>
      <c r="D79" s="126" t="s">
        <v>301</v>
      </c>
      <c r="E79" s="111"/>
      <c r="F79" s="112"/>
      <c r="G79" s="112"/>
      <c r="H79" s="137"/>
    </row>
    <row r="80" spans="1:8">
      <c r="A80" s="122"/>
      <c r="B80" s="109"/>
      <c r="C80" s="143"/>
      <c r="D80" s="144" t="s">
        <v>302</v>
      </c>
      <c r="E80" s="111"/>
      <c r="F80" s="112"/>
      <c r="G80" s="112"/>
      <c r="H80" s="137"/>
    </row>
    <row r="81" spans="1:8">
      <c r="A81" s="122">
        <v>28</v>
      </c>
      <c r="B81" s="109"/>
      <c r="C81" s="143" t="s">
        <v>299</v>
      </c>
      <c r="D81" s="126" t="s">
        <v>303</v>
      </c>
      <c r="E81" s="111" t="s">
        <v>26</v>
      </c>
      <c r="F81" s="112">
        <v>2</v>
      </c>
      <c r="G81" s="112">
        <v>0</v>
      </c>
      <c r="H81" s="108">
        <f>G81*F81</f>
        <v>0</v>
      </c>
    </row>
    <row r="82" spans="1:8">
      <c r="A82" s="122">
        <v>29</v>
      </c>
      <c r="B82" s="109"/>
      <c r="C82" s="143"/>
      <c r="D82" s="110" t="s">
        <v>293</v>
      </c>
      <c r="E82" s="111" t="s">
        <v>26</v>
      </c>
      <c r="F82" s="112">
        <v>1</v>
      </c>
      <c r="G82" s="112">
        <v>0</v>
      </c>
      <c r="H82" s="113">
        <f>G82*F82</f>
        <v>0</v>
      </c>
    </row>
    <row r="83" spans="1:8">
      <c r="A83" s="122"/>
      <c r="B83" s="109"/>
      <c r="C83" s="133"/>
      <c r="D83" s="134"/>
      <c r="E83" s="111"/>
      <c r="F83" s="112"/>
      <c r="G83" s="112"/>
      <c r="H83" s="137"/>
    </row>
    <row r="84" spans="1:8">
      <c r="A84" s="122">
        <v>30</v>
      </c>
      <c r="B84" s="109" t="s">
        <v>304</v>
      </c>
      <c r="C84" s="143" t="s">
        <v>299</v>
      </c>
      <c r="D84" s="126" t="s">
        <v>305</v>
      </c>
      <c r="E84" s="111" t="s">
        <v>26</v>
      </c>
      <c r="F84" s="112">
        <v>1</v>
      </c>
      <c r="G84" s="112">
        <v>0</v>
      </c>
      <c r="H84" s="108">
        <f>G84*F84</f>
        <v>0</v>
      </c>
    </row>
    <row r="85" spans="1:8">
      <c r="A85" s="122"/>
      <c r="B85" s="109"/>
      <c r="C85" s="133"/>
      <c r="D85" s="134"/>
      <c r="E85" s="111"/>
      <c r="F85" s="112"/>
      <c r="G85" s="112"/>
      <c r="H85" s="137"/>
    </row>
    <row r="86" spans="1:8">
      <c r="A86" s="122">
        <v>31</v>
      </c>
      <c r="B86" s="109" t="s">
        <v>306</v>
      </c>
      <c r="C86" s="143" t="s">
        <v>299</v>
      </c>
      <c r="D86" s="126" t="s">
        <v>307</v>
      </c>
      <c r="E86" s="111" t="s">
        <v>26</v>
      </c>
      <c r="F86" s="112">
        <v>1</v>
      </c>
      <c r="G86" s="112">
        <v>0</v>
      </c>
      <c r="H86" s="108">
        <f>G86*F86</f>
        <v>0</v>
      </c>
    </row>
    <row r="87" spans="1:8">
      <c r="A87" s="122"/>
      <c r="B87" s="109"/>
      <c r="C87" s="133"/>
      <c r="D87" s="134"/>
      <c r="E87" s="111"/>
      <c r="F87" s="112"/>
      <c r="G87" s="112"/>
      <c r="H87" s="137"/>
    </row>
    <row r="88" spans="1:8">
      <c r="A88" s="122">
        <v>32</v>
      </c>
      <c r="B88" s="109" t="s">
        <v>308</v>
      </c>
      <c r="C88" s="104" t="s">
        <v>251</v>
      </c>
      <c r="D88" s="110" t="s">
        <v>309</v>
      </c>
      <c r="E88" s="111" t="s">
        <v>26</v>
      </c>
      <c r="F88" s="112">
        <v>2</v>
      </c>
      <c r="G88" s="125">
        <v>0</v>
      </c>
      <c r="H88" s="113">
        <f>G88*F88</f>
        <v>0</v>
      </c>
    </row>
    <row r="89" spans="1:8">
      <c r="A89" s="122"/>
      <c r="B89" s="109"/>
      <c r="C89" s="104" t="s">
        <v>251</v>
      </c>
      <c r="D89" s="126" t="s">
        <v>269</v>
      </c>
      <c r="E89" s="98"/>
      <c r="F89" s="99"/>
      <c r="G89" s="99"/>
      <c r="H89" s="100"/>
    </row>
    <row r="90" spans="1:8">
      <c r="A90" s="122"/>
      <c r="B90" s="109"/>
      <c r="C90" s="133"/>
      <c r="D90" s="134"/>
      <c r="E90" s="111"/>
      <c r="F90" s="112"/>
      <c r="G90" s="112"/>
      <c r="H90" s="137"/>
    </row>
    <row r="91" spans="1:8">
      <c r="A91" s="122"/>
      <c r="B91" s="109"/>
      <c r="C91" s="133"/>
      <c r="D91" s="127" t="s">
        <v>294</v>
      </c>
      <c r="E91" s="111"/>
      <c r="F91" s="112"/>
      <c r="G91" s="112"/>
      <c r="H91" s="137"/>
    </row>
    <row r="92" spans="1:8">
      <c r="A92" s="122"/>
      <c r="B92" s="109"/>
      <c r="C92" s="133"/>
      <c r="D92" s="134"/>
      <c r="E92" s="111"/>
      <c r="F92" s="112"/>
      <c r="G92" s="112"/>
      <c r="H92" s="137"/>
    </row>
    <row r="93" spans="1:8">
      <c r="A93" s="122"/>
      <c r="B93" s="115"/>
      <c r="C93" s="104"/>
      <c r="D93" s="128" t="s">
        <v>310</v>
      </c>
      <c r="E93" s="98"/>
      <c r="F93" s="120"/>
      <c r="G93" s="120"/>
      <c r="H93" s="121"/>
    </row>
    <row r="94" spans="1:8">
      <c r="A94" s="122"/>
      <c r="B94" s="115"/>
      <c r="C94" s="129" t="s">
        <v>277</v>
      </c>
      <c r="D94" s="128" t="s">
        <v>278</v>
      </c>
      <c r="E94" s="117"/>
      <c r="F94" s="120"/>
      <c r="G94" s="120"/>
      <c r="H94" s="121"/>
    </row>
    <row r="95" spans="1:8">
      <c r="A95" s="122"/>
      <c r="B95" s="115"/>
      <c r="C95" s="129" t="s">
        <v>157</v>
      </c>
      <c r="D95" s="128"/>
      <c r="E95" s="117"/>
      <c r="F95" s="120"/>
      <c r="G95" s="120"/>
      <c r="H95" s="121"/>
    </row>
    <row r="96" spans="1:8">
      <c r="A96" s="122"/>
      <c r="B96" s="115"/>
      <c r="C96" s="104"/>
      <c r="D96" s="130" t="s">
        <v>279</v>
      </c>
      <c r="E96" s="117"/>
      <c r="F96" s="120"/>
      <c r="G96" s="120"/>
      <c r="H96" s="121"/>
    </row>
    <row r="97" spans="1:8">
      <c r="A97" s="122"/>
      <c r="B97" s="115"/>
      <c r="C97" s="104"/>
      <c r="D97" s="116" t="s">
        <v>280</v>
      </c>
      <c r="E97" s="117"/>
      <c r="F97" s="120"/>
      <c r="G97" s="120"/>
      <c r="H97" s="121"/>
    </row>
    <row r="98" spans="1:8">
      <c r="A98" s="122">
        <v>33</v>
      </c>
      <c r="B98" s="115"/>
      <c r="C98" s="104"/>
      <c r="D98" s="131" t="s">
        <v>185</v>
      </c>
      <c r="E98" s="117" t="s">
        <v>281</v>
      </c>
      <c r="F98" s="120">
        <v>3</v>
      </c>
      <c r="G98" s="120">
        <v>0</v>
      </c>
      <c r="H98" s="121">
        <f>F98*G98</f>
        <v>0</v>
      </c>
    </row>
    <row r="99" spans="1:8">
      <c r="A99" s="122"/>
      <c r="B99" s="115"/>
      <c r="C99" s="104"/>
      <c r="D99" s="132" t="s">
        <v>311</v>
      </c>
      <c r="E99" s="117" t="s">
        <v>281</v>
      </c>
      <c r="F99" s="120">
        <f>F98</f>
        <v>3</v>
      </c>
      <c r="G99" s="120">
        <v>0</v>
      </c>
      <c r="H99" s="121">
        <f>F99*G99</f>
        <v>0</v>
      </c>
    </row>
    <row r="100" spans="1:8">
      <c r="A100" s="122">
        <v>34</v>
      </c>
      <c r="B100" s="109"/>
      <c r="C100" s="104"/>
      <c r="D100" s="132" t="s">
        <v>282</v>
      </c>
      <c r="E100" s="117" t="s">
        <v>26</v>
      </c>
      <c r="F100" s="120">
        <v>1</v>
      </c>
      <c r="G100" s="120">
        <v>0</v>
      </c>
      <c r="H100" s="121">
        <f>G100*F100</f>
        <v>0</v>
      </c>
    </row>
    <row r="101" spans="1:8">
      <c r="A101" s="122">
        <v>35</v>
      </c>
      <c r="B101" s="109"/>
      <c r="C101" s="104"/>
      <c r="D101" s="132" t="s">
        <v>283</v>
      </c>
      <c r="E101" s="117" t="s">
        <v>26</v>
      </c>
      <c r="F101" s="120">
        <v>2</v>
      </c>
      <c r="G101" s="120">
        <v>0</v>
      </c>
      <c r="H101" s="121">
        <f>G101*F101</f>
        <v>0</v>
      </c>
    </row>
    <row r="102" spans="1:8">
      <c r="A102" s="122">
        <v>36</v>
      </c>
      <c r="B102" s="109"/>
      <c r="C102" s="133"/>
      <c r="D102" s="134" t="s">
        <v>312</v>
      </c>
      <c r="E102" s="111" t="s">
        <v>313</v>
      </c>
      <c r="F102" s="112">
        <v>1</v>
      </c>
      <c r="G102" s="112">
        <v>0</v>
      </c>
      <c r="H102" s="137">
        <f>F102*G102</f>
        <v>0</v>
      </c>
    </row>
    <row r="103" spans="1:8">
      <c r="A103" s="122"/>
      <c r="B103" s="109"/>
      <c r="C103" s="133"/>
      <c r="D103" s="134"/>
      <c r="E103" s="111"/>
      <c r="F103" s="112"/>
      <c r="G103" s="112">
        <v>0</v>
      </c>
      <c r="H103" s="137"/>
    </row>
    <row r="104" spans="1:8">
      <c r="A104" s="122"/>
      <c r="B104" s="115"/>
      <c r="C104" s="104"/>
      <c r="D104" s="135" t="s">
        <v>285</v>
      </c>
      <c r="E104" s="136"/>
      <c r="F104" s="125"/>
      <c r="G104" s="125"/>
      <c r="H104" s="137"/>
    </row>
    <row r="105" spans="1:8">
      <c r="A105" s="122"/>
      <c r="B105" s="115"/>
      <c r="C105" s="104"/>
      <c r="D105" s="138"/>
      <c r="E105" s="139"/>
      <c r="F105" s="140"/>
      <c r="G105" s="140"/>
      <c r="H105" s="180"/>
    </row>
    <row r="106" spans="1:8" ht="16.5">
      <c r="A106" s="122">
        <v>37</v>
      </c>
      <c r="B106" s="141"/>
      <c r="C106" s="142"/>
      <c r="D106" s="127" t="s">
        <v>288</v>
      </c>
      <c r="E106" s="136" t="s">
        <v>287</v>
      </c>
      <c r="F106" s="125">
        <v>0.5</v>
      </c>
      <c r="G106" s="125">
        <v>0</v>
      </c>
      <c r="H106" s="137">
        <f>G106*F106</f>
        <v>0</v>
      </c>
    </row>
    <row r="107" spans="1:8">
      <c r="A107" s="122"/>
      <c r="B107" s="109"/>
      <c r="C107" s="133"/>
      <c r="D107" s="134"/>
      <c r="E107" s="111"/>
      <c r="F107" s="112"/>
      <c r="G107" s="112"/>
      <c r="H107" s="137"/>
    </row>
    <row r="108" spans="1:8">
      <c r="A108" s="122"/>
      <c r="B108" s="115"/>
      <c r="C108" s="104"/>
      <c r="D108" s="128"/>
      <c r="E108" s="117"/>
      <c r="F108" s="120"/>
      <c r="G108" s="120"/>
      <c r="H108" s="121"/>
    </row>
    <row r="109" spans="1:8">
      <c r="A109" s="122"/>
      <c r="B109" s="115"/>
      <c r="C109" s="104"/>
      <c r="D109" s="97" t="s">
        <v>314</v>
      </c>
      <c r="E109" s="106"/>
      <c r="F109" s="107"/>
      <c r="G109" s="107"/>
      <c r="H109" s="108"/>
    </row>
    <row r="110" spans="1:8">
      <c r="A110" s="122">
        <v>38</v>
      </c>
      <c r="B110" s="115"/>
      <c r="C110" s="104"/>
      <c r="D110" s="145" t="s">
        <v>315</v>
      </c>
      <c r="E110" s="106" t="s">
        <v>97</v>
      </c>
      <c r="F110" s="107">
        <v>15</v>
      </c>
      <c r="G110" s="107">
        <v>0</v>
      </c>
      <c r="H110" s="121">
        <f t="shared" ref="H110:H116" si="0">G110*F110</f>
        <v>0</v>
      </c>
    </row>
    <row r="111" spans="1:8">
      <c r="A111" s="122">
        <v>39</v>
      </c>
      <c r="B111" s="115"/>
      <c r="C111" s="104"/>
      <c r="D111" s="145" t="s">
        <v>316</v>
      </c>
      <c r="E111" s="106" t="s">
        <v>97</v>
      </c>
      <c r="F111" s="107">
        <v>8</v>
      </c>
      <c r="G111" s="107">
        <v>0</v>
      </c>
      <c r="H111" s="121">
        <f t="shared" si="0"/>
        <v>0</v>
      </c>
    </row>
    <row r="112" spans="1:8">
      <c r="A112" s="122">
        <v>40</v>
      </c>
      <c r="B112" s="115"/>
      <c r="C112" s="104"/>
      <c r="D112" s="145" t="s">
        <v>317</v>
      </c>
      <c r="E112" s="106" t="s">
        <v>97</v>
      </c>
      <c r="F112" s="107">
        <v>40</v>
      </c>
      <c r="G112" s="107">
        <v>0</v>
      </c>
      <c r="H112" s="121">
        <f t="shared" si="0"/>
        <v>0</v>
      </c>
    </row>
    <row r="113" spans="1:8">
      <c r="A113" s="122">
        <v>41</v>
      </c>
      <c r="B113" s="109" t="s">
        <v>186</v>
      </c>
      <c r="C113" s="104"/>
      <c r="D113" s="145" t="s">
        <v>318</v>
      </c>
      <c r="E113" s="106" t="s">
        <v>97</v>
      </c>
      <c r="F113" s="107">
        <v>40</v>
      </c>
      <c r="G113" s="107">
        <v>0</v>
      </c>
      <c r="H113" s="121">
        <f t="shared" si="0"/>
        <v>0</v>
      </c>
    </row>
    <row r="114" spans="1:8">
      <c r="A114" s="122">
        <v>42</v>
      </c>
      <c r="B114" s="115"/>
      <c r="C114" s="104"/>
      <c r="D114" s="145" t="s">
        <v>319</v>
      </c>
      <c r="E114" s="106" t="s">
        <v>16</v>
      </c>
      <c r="F114" s="107">
        <v>0.4</v>
      </c>
      <c r="G114" s="107">
        <v>0</v>
      </c>
      <c r="H114" s="121">
        <f t="shared" si="0"/>
        <v>0</v>
      </c>
    </row>
    <row r="115" spans="1:8">
      <c r="A115" s="122">
        <v>43</v>
      </c>
      <c r="B115" s="115"/>
      <c r="C115" s="104"/>
      <c r="D115" s="145" t="s">
        <v>320</v>
      </c>
      <c r="E115" s="106" t="s">
        <v>16</v>
      </c>
      <c r="F115" s="107">
        <v>1</v>
      </c>
      <c r="G115" s="107">
        <v>0</v>
      </c>
      <c r="H115" s="121">
        <f t="shared" si="0"/>
        <v>0</v>
      </c>
    </row>
    <row r="116" spans="1:8" ht="26.25">
      <c r="A116" s="122">
        <v>44</v>
      </c>
      <c r="B116" s="115"/>
      <c r="C116" s="104"/>
      <c r="D116" s="138" t="s">
        <v>321</v>
      </c>
      <c r="E116" s="117" t="s">
        <v>322</v>
      </c>
      <c r="F116" s="120">
        <v>45</v>
      </c>
      <c r="G116" s="120">
        <v>0</v>
      </c>
      <c r="H116" s="121">
        <f t="shared" si="0"/>
        <v>0</v>
      </c>
    </row>
    <row r="118" spans="1:8">
      <c r="A118" s="43"/>
      <c r="B118" s="43"/>
      <c r="C118" s="43"/>
      <c r="D118" s="146" t="s">
        <v>151</v>
      </c>
      <c r="E118" s="43"/>
      <c r="F118" s="43"/>
      <c r="G118" s="43"/>
      <c r="H118" s="76">
        <f>SUM(H8:H117)</f>
        <v>0</v>
      </c>
    </row>
  </sheetData>
  <pageMargins left="0.7" right="0.7" top="0.78740157499999996" bottom="0.78740157499999996" header="0.3" footer="0.3"/>
  <pageSetup paperSize="9" scale="4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42"/>
  <sheetViews>
    <sheetView workbookViewId="0">
      <selection activeCell="C38" sqref="C38"/>
    </sheetView>
  </sheetViews>
  <sheetFormatPr defaultRowHeight="15"/>
  <cols>
    <col min="3" max="3" width="43" customWidth="1"/>
    <col min="6" max="6" width="10" bestFit="1" customWidth="1"/>
  </cols>
  <sheetData>
    <row r="2" spans="1:6">
      <c r="A2" s="167" t="s">
        <v>333</v>
      </c>
      <c r="B2" s="167" t="s">
        <v>334</v>
      </c>
      <c r="C2" s="167" t="s">
        <v>335</v>
      </c>
      <c r="D2" s="167" t="s">
        <v>336</v>
      </c>
      <c r="E2" s="167" t="s">
        <v>331</v>
      </c>
      <c r="F2" s="167" t="s">
        <v>156</v>
      </c>
    </row>
    <row r="3" spans="1:6">
      <c r="A3" s="167" t="s">
        <v>153</v>
      </c>
      <c r="B3" s="167" t="s">
        <v>155</v>
      </c>
      <c r="C3" s="167"/>
      <c r="D3" s="167"/>
      <c r="E3" s="167"/>
      <c r="F3" s="167"/>
    </row>
    <row r="4" spans="1:6" ht="23.25">
      <c r="A4" s="167"/>
      <c r="B4" s="167"/>
      <c r="C4" s="168"/>
      <c r="D4" s="167"/>
      <c r="E4" s="167"/>
      <c r="F4" s="167"/>
    </row>
    <row r="5" spans="1:6">
      <c r="A5" s="170">
        <v>1</v>
      </c>
      <c r="B5" s="170" t="s">
        <v>26</v>
      </c>
      <c r="C5" s="171" t="s">
        <v>337</v>
      </c>
      <c r="D5" s="170">
        <v>2</v>
      </c>
      <c r="E5" s="172">
        <v>0</v>
      </c>
      <c r="F5" s="172">
        <f>D5*E5</f>
        <v>0</v>
      </c>
    </row>
    <row r="6" spans="1:6">
      <c r="A6" s="170">
        <v>2</v>
      </c>
      <c r="B6" s="170" t="s">
        <v>26</v>
      </c>
      <c r="C6" s="173" t="s">
        <v>338</v>
      </c>
      <c r="D6" s="170">
        <v>1</v>
      </c>
      <c r="E6" s="172">
        <v>0</v>
      </c>
      <c r="F6" s="172">
        <f t="shared" ref="F6:F16" si="0">D6*E6</f>
        <v>0</v>
      </c>
    </row>
    <row r="7" spans="1:6">
      <c r="A7" s="170">
        <v>3</v>
      </c>
      <c r="B7" s="170" t="s">
        <v>26</v>
      </c>
      <c r="C7" s="171" t="s">
        <v>339</v>
      </c>
      <c r="D7" s="170">
        <v>16</v>
      </c>
      <c r="E7" s="172">
        <v>0</v>
      </c>
      <c r="F7" s="172">
        <f t="shared" si="0"/>
        <v>0</v>
      </c>
    </row>
    <row r="8" spans="1:6">
      <c r="A8" s="170">
        <v>4</v>
      </c>
      <c r="B8" s="170" t="s">
        <v>26</v>
      </c>
      <c r="C8" s="171" t="s">
        <v>340</v>
      </c>
      <c r="D8" s="170">
        <v>3</v>
      </c>
      <c r="E8" s="172">
        <v>0</v>
      </c>
      <c r="F8" s="172">
        <f t="shared" si="0"/>
        <v>0</v>
      </c>
    </row>
    <row r="9" spans="1:6">
      <c r="A9" s="170">
        <v>5</v>
      </c>
      <c r="B9" s="170" t="s">
        <v>26</v>
      </c>
      <c r="C9" s="171" t="s">
        <v>341</v>
      </c>
      <c r="D9" s="170">
        <v>1</v>
      </c>
      <c r="E9" s="172">
        <v>0</v>
      </c>
      <c r="F9" s="172">
        <f t="shared" si="0"/>
        <v>0</v>
      </c>
    </row>
    <row r="10" spans="1:6">
      <c r="A10" s="170">
        <v>6</v>
      </c>
      <c r="B10" s="170" t="s">
        <v>26</v>
      </c>
      <c r="C10" s="171" t="s">
        <v>342</v>
      </c>
      <c r="D10" s="170">
        <v>2</v>
      </c>
      <c r="E10" s="172">
        <v>0</v>
      </c>
      <c r="F10" s="172">
        <f t="shared" si="0"/>
        <v>0</v>
      </c>
    </row>
    <row r="11" spans="1:6">
      <c r="A11" s="170">
        <v>7</v>
      </c>
      <c r="B11" s="170" t="s">
        <v>26</v>
      </c>
      <c r="C11" s="171" t="s">
        <v>343</v>
      </c>
      <c r="D11" s="170">
        <v>1</v>
      </c>
      <c r="E11" s="172">
        <v>0</v>
      </c>
      <c r="F11" s="172">
        <f t="shared" si="0"/>
        <v>0</v>
      </c>
    </row>
    <row r="12" spans="1:6">
      <c r="A12" s="170">
        <v>8</v>
      </c>
      <c r="B12" s="170" t="s">
        <v>26</v>
      </c>
      <c r="C12" s="171" t="s">
        <v>344</v>
      </c>
      <c r="D12" s="170">
        <v>2</v>
      </c>
      <c r="E12" s="172">
        <v>0</v>
      </c>
      <c r="F12" s="172">
        <f t="shared" si="0"/>
        <v>0</v>
      </c>
    </row>
    <row r="13" spans="1:6">
      <c r="A13" s="170">
        <v>9</v>
      </c>
      <c r="B13" s="170" t="s">
        <v>26</v>
      </c>
      <c r="C13" s="171" t="s">
        <v>345</v>
      </c>
      <c r="D13" s="170">
        <v>1</v>
      </c>
      <c r="E13" s="172">
        <v>0</v>
      </c>
      <c r="F13" s="172">
        <f t="shared" si="0"/>
        <v>0</v>
      </c>
    </row>
    <row r="14" spans="1:6">
      <c r="A14" s="170">
        <v>10</v>
      </c>
      <c r="B14" s="170" t="s">
        <v>26</v>
      </c>
      <c r="C14" s="171" t="s">
        <v>346</v>
      </c>
      <c r="D14" s="170">
        <v>11</v>
      </c>
      <c r="E14" s="172">
        <v>0</v>
      </c>
      <c r="F14" s="172">
        <f t="shared" si="0"/>
        <v>0</v>
      </c>
    </row>
    <row r="15" spans="1:6">
      <c r="A15" s="170">
        <v>11</v>
      </c>
      <c r="B15" s="170" t="s">
        <v>26</v>
      </c>
      <c r="C15" s="171" t="s">
        <v>347</v>
      </c>
      <c r="D15" s="170">
        <v>2</v>
      </c>
      <c r="E15" s="172">
        <v>0</v>
      </c>
      <c r="F15" s="172">
        <f t="shared" si="0"/>
        <v>0</v>
      </c>
    </row>
    <row r="16" spans="1:6">
      <c r="A16" s="170">
        <v>12</v>
      </c>
      <c r="B16" s="170" t="s">
        <v>26</v>
      </c>
      <c r="C16" s="171" t="s">
        <v>348</v>
      </c>
      <c r="D16" s="170">
        <v>20</v>
      </c>
      <c r="E16" s="172">
        <v>0</v>
      </c>
      <c r="F16" s="172">
        <f t="shared" si="0"/>
        <v>0</v>
      </c>
    </row>
    <row r="17" spans="1:6">
      <c r="A17" s="170"/>
      <c r="B17" s="170"/>
      <c r="C17" s="174" t="s">
        <v>349</v>
      </c>
      <c r="D17" s="170"/>
      <c r="E17" s="172"/>
      <c r="F17" s="175">
        <f>SUM(F5:F16)</f>
        <v>0</v>
      </c>
    </row>
    <row r="18" spans="1:6">
      <c r="A18" s="170"/>
      <c r="B18" s="170"/>
      <c r="C18" s="171" t="s">
        <v>350</v>
      </c>
      <c r="D18" s="170"/>
      <c r="E18" s="172">
        <v>4.4999999999999998E-2</v>
      </c>
      <c r="F18" s="172">
        <f>F17*E18</f>
        <v>0</v>
      </c>
    </row>
    <row r="19" spans="1:6">
      <c r="A19" s="170"/>
      <c r="B19" s="170"/>
      <c r="C19" s="171"/>
      <c r="D19" s="170"/>
      <c r="E19" s="172"/>
      <c r="F19" s="175">
        <f>SUM(F17:F18)</f>
        <v>0</v>
      </c>
    </row>
    <row r="20" spans="1:6">
      <c r="A20" s="170">
        <v>1</v>
      </c>
      <c r="B20" s="170" t="s">
        <v>26</v>
      </c>
      <c r="C20" s="171" t="s">
        <v>337</v>
      </c>
      <c r="D20" s="170">
        <v>2</v>
      </c>
      <c r="E20" s="172">
        <v>0</v>
      </c>
      <c r="F20" s="172">
        <f>E20*D20</f>
        <v>0</v>
      </c>
    </row>
    <row r="21" spans="1:6">
      <c r="A21" s="170">
        <v>2</v>
      </c>
      <c r="B21" s="170" t="s">
        <v>26</v>
      </c>
      <c r="C21" s="171" t="s">
        <v>338</v>
      </c>
      <c r="D21" s="170">
        <v>1</v>
      </c>
      <c r="E21" s="172">
        <v>0</v>
      </c>
      <c r="F21" s="172">
        <f t="shared" ref="F21:F33" si="1">E21*D21</f>
        <v>0</v>
      </c>
    </row>
    <row r="22" spans="1:6">
      <c r="A22" s="170">
        <v>3</v>
      </c>
      <c r="B22" s="170" t="s">
        <v>26</v>
      </c>
      <c r="C22" s="171" t="s">
        <v>339</v>
      </c>
      <c r="D22" s="170">
        <v>16</v>
      </c>
      <c r="E22" s="172">
        <v>0</v>
      </c>
      <c r="F22" s="172">
        <f t="shared" si="1"/>
        <v>0</v>
      </c>
    </row>
    <row r="23" spans="1:6">
      <c r="A23" s="170">
        <v>4</v>
      </c>
      <c r="B23" s="170" t="s">
        <v>26</v>
      </c>
      <c r="C23" s="171" t="s">
        <v>340</v>
      </c>
      <c r="D23" s="170">
        <v>3</v>
      </c>
      <c r="E23" s="172">
        <v>0</v>
      </c>
      <c r="F23" s="172">
        <f t="shared" si="1"/>
        <v>0</v>
      </c>
    </row>
    <row r="24" spans="1:6">
      <c r="A24" s="170">
        <v>5</v>
      </c>
      <c r="B24" s="170" t="s">
        <v>26</v>
      </c>
      <c r="C24" s="171" t="s">
        <v>341</v>
      </c>
      <c r="D24" s="170">
        <v>1</v>
      </c>
      <c r="E24" s="172">
        <v>0</v>
      </c>
      <c r="F24" s="172">
        <f t="shared" si="1"/>
        <v>0</v>
      </c>
    </row>
    <row r="25" spans="1:6">
      <c r="A25" s="170">
        <v>6</v>
      </c>
      <c r="B25" s="170" t="s">
        <v>26</v>
      </c>
      <c r="C25" s="171" t="s">
        <v>351</v>
      </c>
      <c r="D25" s="170">
        <v>2</v>
      </c>
      <c r="E25" s="172">
        <v>0</v>
      </c>
      <c r="F25" s="172">
        <f t="shared" si="1"/>
        <v>0</v>
      </c>
    </row>
    <row r="26" spans="1:6">
      <c r="A26" s="170">
        <v>7</v>
      </c>
      <c r="B26" s="170" t="s">
        <v>26</v>
      </c>
      <c r="C26" s="171" t="s">
        <v>343</v>
      </c>
      <c r="D26" s="170">
        <v>1</v>
      </c>
      <c r="E26" s="172">
        <v>0</v>
      </c>
      <c r="F26" s="172">
        <f t="shared" si="1"/>
        <v>0</v>
      </c>
    </row>
    <row r="27" spans="1:6">
      <c r="A27" s="170">
        <v>8</v>
      </c>
      <c r="B27" s="170" t="s">
        <v>26</v>
      </c>
      <c r="C27" s="171" t="s">
        <v>344</v>
      </c>
      <c r="D27" s="170">
        <v>2</v>
      </c>
      <c r="E27" s="172">
        <v>0</v>
      </c>
      <c r="F27" s="172">
        <f t="shared" si="1"/>
        <v>0</v>
      </c>
    </row>
    <row r="28" spans="1:6">
      <c r="A28" s="170">
        <v>9</v>
      </c>
      <c r="B28" s="170" t="s">
        <v>26</v>
      </c>
      <c r="C28" s="171" t="s">
        <v>345</v>
      </c>
      <c r="D28" s="170">
        <v>1</v>
      </c>
      <c r="E28" s="172">
        <v>0</v>
      </c>
      <c r="F28" s="172">
        <f t="shared" si="1"/>
        <v>0</v>
      </c>
    </row>
    <row r="29" spans="1:6">
      <c r="A29" s="170">
        <v>10</v>
      </c>
      <c r="B29" s="170" t="s">
        <v>26</v>
      </c>
      <c r="C29" s="171" t="s">
        <v>346</v>
      </c>
      <c r="D29" s="170">
        <v>11</v>
      </c>
      <c r="E29" s="172">
        <v>0</v>
      </c>
      <c r="F29" s="172">
        <f t="shared" si="1"/>
        <v>0</v>
      </c>
    </row>
    <row r="30" spans="1:6">
      <c r="A30" s="170">
        <v>11</v>
      </c>
      <c r="B30" s="170" t="s">
        <v>26</v>
      </c>
      <c r="C30" s="171" t="s">
        <v>347</v>
      </c>
      <c r="D30" s="170">
        <v>2</v>
      </c>
      <c r="E30" s="172">
        <v>0</v>
      </c>
      <c r="F30" s="172">
        <f t="shared" si="1"/>
        <v>0</v>
      </c>
    </row>
    <row r="31" spans="1:6">
      <c r="A31" s="170">
        <v>12</v>
      </c>
      <c r="B31" s="170" t="s">
        <v>26</v>
      </c>
      <c r="C31" s="171" t="s">
        <v>352</v>
      </c>
      <c r="D31" s="170">
        <v>2</v>
      </c>
      <c r="E31" s="172">
        <v>0</v>
      </c>
      <c r="F31" s="172">
        <f t="shared" si="1"/>
        <v>0</v>
      </c>
    </row>
    <row r="32" spans="1:6">
      <c r="A32" s="170">
        <v>13</v>
      </c>
      <c r="B32" s="170" t="s">
        <v>26</v>
      </c>
      <c r="C32" s="171" t="s">
        <v>353</v>
      </c>
      <c r="D32" s="170">
        <v>2</v>
      </c>
      <c r="E32" s="172">
        <v>0</v>
      </c>
      <c r="F32" s="172">
        <f t="shared" si="1"/>
        <v>0</v>
      </c>
    </row>
    <row r="33" spans="1:6">
      <c r="A33" s="170">
        <v>14</v>
      </c>
      <c r="B33" s="170" t="s">
        <v>26</v>
      </c>
      <c r="C33" s="171" t="s">
        <v>354</v>
      </c>
      <c r="D33" s="170">
        <v>16</v>
      </c>
      <c r="E33" s="172">
        <v>0</v>
      </c>
      <c r="F33" s="172">
        <f t="shared" si="1"/>
        <v>0</v>
      </c>
    </row>
    <row r="34" spans="1:6">
      <c r="A34" s="170"/>
      <c r="B34" s="170"/>
      <c r="C34" s="174" t="s">
        <v>355</v>
      </c>
      <c r="D34" s="170"/>
      <c r="E34" s="172"/>
      <c r="F34" s="175">
        <f>SUM(F20:F33)</f>
        <v>0</v>
      </c>
    </row>
    <row r="35" spans="1:6">
      <c r="A35" s="170"/>
      <c r="B35" s="170"/>
      <c r="C35" s="171" t="s">
        <v>356</v>
      </c>
      <c r="D35" s="170"/>
      <c r="E35" s="172">
        <v>0.03</v>
      </c>
      <c r="F35" s="172">
        <f>F34*E35</f>
        <v>0</v>
      </c>
    </row>
    <row r="36" spans="1:6">
      <c r="A36" s="170"/>
      <c r="B36" s="170"/>
      <c r="C36" s="171" t="s">
        <v>357</v>
      </c>
      <c r="D36" s="170"/>
      <c r="E36" s="172">
        <v>0.02</v>
      </c>
      <c r="F36" s="172">
        <f>F34*E36</f>
        <v>0</v>
      </c>
    </row>
    <row r="37" spans="1:6">
      <c r="A37" s="170"/>
      <c r="B37" s="170"/>
      <c r="C37" s="171" t="s">
        <v>358</v>
      </c>
      <c r="D37" s="170"/>
      <c r="E37" s="172">
        <v>0.03</v>
      </c>
      <c r="F37" s="172">
        <f>F34*E37</f>
        <v>0</v>
      </c>
    </row>
    <row r="38" spans="1:6">
      <c r="A38" s="170"/>
      <c r="B38" s="170"/>
      <c r="C38" s="171" t="s">
        <v>359</v>
      </c>
      <c r="D38" s="170"/>
      <c r="E38" s="172"/>
      <c r="F38" s="175">
        <f>SUM(F34:F37)</f>
        <v>0</v>
      </c>
    </row>
    <row r="39" spans="1:6">
      <c r="A39" s="170"/>
      <c r="B39" s="170"/>
      <c r="C39" s="171"/>
      <c r="D39" s="170"/>
      <c r="E39" s="172"/>
      <c r="F39" s="172"/>
    </row>
    <row r="40" spans="1:6">
      <c r="A40" s="170">
        <v>15</v>
      </c>
      <c r="B40" s="170"/>
      <c r="C40" s="176" t="s">
        <v>360</v>
      </c>
      <c r="D40" s="170"/>
      <c r="E40" s="172"/>
      <c r="F40" s="175">
        <v>0</v>
      </c>
    </row>
    <row r="41" spans="1:6">
      <c r="A41" s="177"/>
      <c r="B41" s="177"/>
      <c r="C41" s="177"/>
      <c r="D41" s="177"/>
      <c r="E41" s="177"/>
      <c r="F41" s="177"/>
    </row>
    <row r="42" spans="1:6">
      <c r="C42" s="169" t="s">
        <v>151</v>
      </c>
      <c r="D42" s="43"/>
      <c r="E42" s="43"/>
      <c r="F42" s="44">
        <f>F40+F38+F19</f>
        <v>0</v>
      </c>
    </row>
  </sheetData>
  <pageMargins left="0.7" right="0.7" top="0.78740157499999996" bottom="0.78740157499999996" header="0.3" footer="0.3"/>
  <pageSetup paperSize="9" scale="4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Soupis prací</vt:lpstr>
      <vt:lpstr>ústřední vytápění</vt:lpstr>
      <vt:lpstr>zdravotechnika</vt:lpstr>
      <vt:lpstr>vzduchotechnika</vt:lpstr>
      <vt:lpstr>elektroinstalace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2019-09-30T08:48:00Z</dcterms:modified>
</cp:coreProperties>
</file>